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_101_1 - Stezka pro cho..." sheetId="2" r:id="rId2"/>
    <sheet name="SO_101_2 - Stezka pro cho..." sheetId="3" r:id="rId3"/>
    <sheet name="ST - Stabilizace podkladu" sheetId="4" r:id="rId4"/>
    <sheet name="VN_1 - Vedlejší náklady_u..." sheetId="5" r:id="rId5"/>
    <sheet name="VN_2 - Vedlejší náklady_n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'SO_101_1 - Stezka pro cho...'!$C$124:$K$310</definedName>
    <definedName name="_xlnm.Print_Area" localSheetId="1">'SO_101_1 - Stezka pro cho...'!$C$4:$J$39,'SO_101_1 - Stezka pro cho...'!$C$50:$J$76,'SO_101_1 - Stezka pro cho...'!$C$82:$J$106,'SO_101_1 - Stezka pro cho...'!$C$112:$K$310</definedName>
    <definedName name="_xlnm.Print_Titles" localSheetId="1">'SO_101_1 - Stezka pro cho...'!$124:$124</definedName>
    <definedName name="_xlnm._FilterDatabase" localSheetId="2" hidden="1">'SO_101_2 - Stezka pro cho...'!$C$117:$K$143</definedName>
    <definedName name="_xlnm.Print_Area" localSheetId="2">'SO_101_2 - Stezka pro cho...'!$C$4:$J$39,'SO_101_2 - Stezka pro cho...'!$C$50:$J$76,'SO_101_2 - Stezka pro cho...'!$C$82:$J$99,'SO_101_2 - Stezka pro cho...'!$C$105:$K$143</definedName>
    <definedName name="_xlnm.Print_Titles" localSheetId="2">'SO_101_2 - Stezka pro cho...'!$117:$117</definedName>
    <definedName name="_xlnm._FilterDatabase" localSheetId="3" hidden="1">'ST - Stabilizace podkladu'!$C$119:$K$141</definedName>
    <definedName name="_xlnm.Print_Area" localSheetId="3">'ST - Stabilizace podkladu'!$C$4:$J$39,'ST - Stabilizace podkladu'!$C$50:$J$76,'ST - Stabilizace podkladu'!$C$82:$J$101,'ST - Stabilizace podkladu'!$C$107:$K$141</definedName>
    <definedName name="_xlnm.Print_Titles" localSheetId="3">'ST - Stabilizace podkladu'!$119:$119</definedName>
    <definedName name="_xlnm._FilterDatabase" localSheetId="4" hidden="1">'VN_1 - Vedlejší náklady_u...'!$C$116:$K$126</definedName>
    <definedName name="_xlnm.Print_Area" localSheetId="4">'VN_1 - Vedlejší náklady_u...'!$C$4:$J$39,'VN_1 - Vedlejší náklady_u...'!$C$50:$J$76,'VN_1 - Vedlejší náklady_u...'!$C$82:$J$98,'VN_1 - Vedlejší náklady_u...'!$C$104:$K$126</definedName>
    <definedName name="_xlnm.Print_Titles" localSheetId="4">'VN_1 - Vedlejší náklady_u...'!$116:$116</definedName>
    <definedName name="_xlnm._FilterDatabase" localSheetId="5" hidden="1">'VN_2 - Vedlejší náklady_n...'!$C$116:$K$121</definedName>
    <definedName name="_xlnm.Print_Area" localSheetId="5">'VN_2 - Vedlejší náklady_n...'!$C$4:$J$39,'VN_2 - Vedlejší náklady_n...'!$C$50:$J$76,'VN_2 - Vedlejší náklady_n...'!$C$82:$J$98,'VN_2 - Vedlejší náklady_n...'!$C$104:$K$121</definedName>
    <definedName name="_xlnm.Print_Titles" localSheetId="5">'VN_2 - Vedlejší náklady_n...'!$116:$116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5" r="J37"/>
  <c r="J36"/>
  <c i="1" r="AY98"/>
  <c i="5" r="J35"/>
  <c i="1" r="AX98"/>
  <c i="5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4" r="J141"/>
  <c r="T140"/>
  <c r="R140"/>
  <c r="P140"/>
  <c r="BK140"/>
  <c r="J140"/>
  <c r="J99"/>
  <c r="J37"/>
  <c r="J36"/>
  <c i="1" r="AY97"/>
  <c i="4" r="J35"/>
  <c i="1" r="AX97"/>
  <c i="4" r="J10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3" r="J37"/>
  <c r="J36"/>
  <c i="1" r="AY96"/>
  <c i="3" r="J35"/>
  <c i="1" r="AX96"/>
  <c i="3"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2" r="J288"/>
  <c r="J37"/>
  <c r="J36"/>
  <c i="1" r="AY95"/>
  <c i="2" r="J35"/>
  <c i="1" r="AX95"/>
  <c i="2"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J102"/>
  <c r="BI286"/>
  <c r="BH286"/>
  <c r="BG286"/>
  <c r="BF286"/>
  <c r="T286"/>
  <c r="T285"/>
  <c r="R286"/>
  <c r="R285"/>
  <c r="P286"/>
  <c r="P285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1" r="L90"/>
  <c r="AM90"/>
  <c r="AM89"/>
  <c r="L89"/>
  <c r="AM87"/>
  <c r="L87"/>
  <c r="L85"/>
  <c r="L84"/>
  <c i="2" r="J246"/>
  <c r="BK272"/>
  <c r="BK218"/>
  <c r="J222"/>
  <c r="BK134"/>
  <c r="BK242"/>
  <c r="BK306"/>
  <c r="J210"/>
  <c r="BK133"/>
  <c r="BK170"/>
  <c i="3" r="J137"/>
  <c r="BK132"/>
  <c r="BK125"/>
  <c i="4" r="BK127"/>
  <c i="5" r="J126"/>
  <c r="BK122"/>
  <c i="2" r="BK281"/>
  <c r="J184"/>
  <c r="BK153"/>
  <c r="BK213"/>
  <c r="BK263"/>
  <c i="4" r="BK136"/>
  <c i="5" r="J125"/>
  <c i="2" r="J281"/>
  <c r="J190"/>
  <c r="J220"/>
  <c r="J134"/>
  <c r="BK198"/>
  <c r="BK220"/>
  <c r="J298"/>
  <c r="BK180"/>
  <c r="J218"/>
  <c r="J242"/>
  <c r="J149"/>
  <c r="BK129"/>
  <c i="3" r="J143"/>
  <c r="BK134"/>
  <c i="4" r="BK137"/>
  <c r="J128"/>
  <c i="5" r="J123"/>
  <c i="6" r="BK119"/>
  <c i="2" r="BK190"/>
  <c r="BK225"/>
  <c r="J273"/>
  <c r="BK131"/>
  <c r="J225"/>
  <c r="BK300"/>
  <c r="J157"/>
  <c r="J198"/>
  <c r="BK127"/>
  <c r="J187"/>
  <c r="J275"/>
  <c r="J309"/>
  <c i="3" r="J129"/>
  <c r="J130"/>
  <c i="4" r="BK128"/>
  <c i="5" r="J124"/>
  <c i="6" r="J121"/>
  <c i="2" r="J278"/>
  <c r="J270"/>
  <c r="BK222"/>
  <c r="J214"/>
  <c r="J276"/>
  <c r="BK216"/>
  <c r="BK275"/>
  <c r="J300"/>
  <c r="BK174"/>
  <c r="BK149"/>
  <c r="J150"/>
  <c i="3" r="BK120"/>
  <c i="4" r="BK124"/>
  <c i="5" r="BK120"/>
  <c i="6" r="J120"/>
  <c i="2" r="J263"/>
  <c r="J234"/>
  <c r="J133"/>
  <c r="BK150"/>
  <c r="BK259"/>
  <c r="J207"/>
  <c r="BK148"/>
  <c r="BK205"/>
  <c r="BK206"/>
  <c r="J202"/>
  <c i="3" r="BK140"/>
  <c r="BK129"/>
  <c i="4" r="J126"/>
  <c i="5" r="BK123"/>
  <c r="BK119"/>
  <c i="2" r="BK278"/>
  <c r="BK267"/>
  <c i="1" r="AS94"/>
  <c i="2" r="BK197"/>
  <c r="J208"/>
  <c r="J306"/>
  <c r="J132"/>
  <c r="J197"/>
  <c r="J238"/>
  <c r="J170"/>
  <c i="3" r="J120"/>
  <c i="4" r="BK139"/>
  <c r="J127"/>
  <c i="5" r="J120"/>
  <c i="2" r="BK273"/>
  <c r="BK144"/>
  <c r="J259"/>
  <c r="J213"/>
  <c r="J277"/>
  <c r="J131"/>
  <c r="J180"/>
  <c i="3" r="BK137"/>
  <c i="4" r="J139"/>
  <c i="5" r="BK124"/>
  <c i="2" r="BK294"/>
  <c r="BK286"/>
  <c r="J216"/>
  <c r="BK140"/>
  <c r="BK187"/>
  <c r="BK269"/>
  <c r="BK290"/>
  <c r="BK188"/>
  <c r="BK280"/>
  <c r="J294"/>
  <c r="J250"/>
  <c r="J144"/>
  <c r="BK207"/>
  <c r="J269"/>
  <c r="BK210"/>
  <c i="5" r="J121"/>
  <c i="2" r="J196"/>
  <c r="BK231"/>
  <c r="J231"/>
  <c r="BK277"/>
  <c r="BK234"/>
  <c r="BK304"/>
  <c r="BK202"/>
  <c r="BK296"/>
  <c r="BK298"/>
  <c r="BK276"/>
  <c r="BK227"/>
  <c r="J127"/>
  <c i="3" r="J132"/>
  <c i="4" r="J124"/>
  <c r="J137"/>
  <c i="5" r="J119"/>
  <c i="6" r="BK120"/>
  <c i="2" r="J286"/>
  <c r="J272"/>
  <c r="J140"/>
  <c r="J153"/>
  <c r="BK254"/>
  <c r="J205"/>
  <c r="J159"/>
  <c r="J227"/>
  <c r="BK250"/>
  <c r="J129"/>
  <c r="J162"/>
  <c r="J206"/>
  <c r="J165"/>
  <c i="3" r="BK143"/>
  <c r="J125"/>
  <c i="4" r="J136"/>
  <c i="5" r="BK126"/>
  <c i="2" r="J304"/>
  <c r="BK159"/>
  <c r="J280"/>
  <c r="BK162"/>
  <c i="4" r="BK122"/>
  <c i="5" r="J122"/>
  <c i="6" r="BK121"/>
  <c i="2" r="J174"/>
  <c r="BK214"/>
  <c r="BK270"/>
  <c r="J267"/>
  <c r="BK209"/>
  <c r="J290"/>
  <c r="BK165"/>
  <c r="BK196"/>
  <c r="BK208"/>
  <c r="J254"/>
  <c r="BK309"/>
  <c i="3" r="J134"/>
  <c r="BK130"/>
  <c i="4" r="J122"/>
  <c r="BK126"/>
  <c i="5" r="BK125"/>
  <c i="2" r="BK238"/>
  <c r="J296"/>
  <c r="BK184"/>
  <c r="BK246"/>
  <c r="BK157"/>
  <c r="J209"/>
  <c r="BK132"/>
  <c r="J188"/>
  <c r="J148"/>
  <c i="3" r="J140"/>
  <c i="4" r="BK131"/>
  <c r="J131"/>
  <c i="5" r="BK121"/>
  <c i="6" r="J119"/>
  <c i="2" l="1" r="P179"/>
  <c r="T305"/>
  <c r="BK179"/>
  <c r="J179"/>
  <c r="J98"/>
  <c r="R305"/>
  <c r="BK212"/>
  <c r="J212"/>
  <c r="J99"/>
  <c r="P305"/>
  <c r="P126"/>
  <c r="P224"/>
  <c r="R289"/>
  <c r="R126"/>
  <c i="4" r="P135"/>
  <c i="2" r="R224"/>
  <c i="3" r="T133"/>
  <c i="4" r="R121"/>
  <c i="2" r="BK126"/>
  <c r="P212"/>
  <c r="BK295"/>
  <c r="J295"/>
  <c r="J104"/>
  <c i="3" r="P119"/>
  <c i="4" r="BK135"/>
  <c r="J135"/>
  <c r="J98"/>
  <c i="2" r="BK224"/>
  <c r="J224"/>
  <c r="J100"/>
  <c r="P289"/>
  <c i="5" r="R118"/>
  <c r="R117"/>
  <c i="2" r="T212"/>
  <c r="T295"/>
  <c i="4" r="R135"/>
  <c i="2" r="T224"/>
  <c r="T289"/>
  <c i="3" r="T119"/>
  <c r="T118"/>
  <c i="4" r="BK121"/>
  <c r="J121"/>
  <c r="J97"/>
  <c i="2" r="T126"/>
  <c r="T125"/>
  <c i="3" r="R133"/>
  <c r="BK119"/>
  <c i="5" r="T118"/>
  <c r="T117"/>
  <c i="2" r="T179"/>
  <c r="R295"/>
  <c i="3" r="BK133"/>
  <c r="J133"/>
  <c r="J98"/>
  <c i="4" r="T135"/>
  <c i="5" r="P118"/>
  <c r="P117"/>
  <c i="1" r="AU98"/>
  <c i="2" r="R212"/>
  <c r="BK289"/>
  <c r="J289"/>
  <c r="J103"/>
  <c r="BK305"/>
  <c r="J305"/>
  <c r="J105"/>
  <c i="3" r="R119"/>
  <c r="R118"/>
  <c i="4" r="T121"/>
  <c r="T120"/>
  <c i="5" r="BK118"/>
  <c r="J118"/>
  <c r="J97"/>
  <c i="2" r="R179"/>
  <c r="P295"/>
  <c i="3" r="P133"/>
  <c i="4" r="P121"/>
  <c r="P120"/>
  <c i="1" r="AU97"/>
  <c i="6" r="BK118"/>
  <c r="J118"/>
  <c r="J97"/>
  <c r="P118"/>
  <c r="P117"/>
  <c i="1" r="AU99"/>
  <c i="6" r="R118"/>
  <c r="R117"/>
  <c r="T118"/>
  <c r="T117"/>
  <c i="2" r="BK285"/>
  <c r="J285"/>
  <c r="J101"/>
  <c i="5" r="BK117"/>
  <c r="J117"/>
  <c r="J96"/>
  <c i="6" r="F92"/>
  <c r="J89"/>
  <c r="BE119"/>
  <c r="BE120"/>
  <c r="BE121"/>
  <c r="E85"/>
  <c i="4" r="BK120"/>
  <c r="J120"/>
  <c r="J96"/>
  <c i="5" r="BE121"/>
  <c r="E107"/>
  <c r="J89"/>
  <c r="BE125"/>
  <c r="BE126"/>
  <c r="BE119"/>
  <c r="BE122"/>
  <c r="F114"/>
  <c r="BE120"/>
  <c r="BE123"/>
  <c r="BE124"/>
  <c i="3" r="J119"/>
  <c r="J97"/>
  <c i="4" r="J114"/>
  <c r="F117"/>
  <c r="BE131"/>
  <c r="BE139"/>
  <c r="BE124"/>
  <c r="BE128"/>
  <c r="BE122"/>
  <c r="BE127"/>
  <c r="BE136"/>
  <c r="BE137"/>
  <c r="E85"/>
  <c r="BE126"/>
  <c i="2" r="J126"/>
  <c r="J97"/>
  <c i="3" r="F92"/>
  <c r="BE120"/>
  <c r="BE129"/>
  <c r="BE134"/>
  <c r="J89"/>
  <c r="E85"/>
  <c r="BE130"/>
  <c r="BE137"/>
  <c r="BE143"/>
  <c r="BE125"/>
  <c r="BE140"/>
  <c r="BE132"/>
  <c i="2" r="BE210"/>
  <c r="BE209"/>
  <c r="F92"/>
  <c r="BE133"/>
  <c r="BE149"/>
  <c r="BE144"/>
  <c r="E85"/>
  <c r="BE153"/>
  <c r="BE165"/>
  <c r="BE184"/>
  <c r="BE276"/>
  <c r="BE309"/>
  <c r="BE127"/>
  <c r="BE150"/>
  <c r="BE162"/>
  <c r="BE170"/>
  <c r="BE254"/>
  <c r="BE296"/>
  <c r="BE129"/>
  <c r="BE134"/>
  <c r="BE196"/>
  <c r="BE275"/>
  <c r="BE278"/>
  <c r="BE290"/>
  <c r="BE300"/>
  <c r="BE140"/>
  <c r="BE206"/>
  <c r="BE208"/>
  <c r="BE220"/>
  <c r="BE280"/>
  <c r="BE298"/>
  <c r="BE304"/>
  <c r="BE306"/>
  <c r="BE159"/>
  <c r="BE188"/>
  <c r="BE205"/>
  <c r="BE214"/>
  <c r="BE222"/>
  <c r="BE234"/>
  <c r="BE250"/>
  <c r="BE263"/>
  <c r="BE270"/>
  <c r="J119"/>
  <c r="BE180"/>
  <c r="BE207"/>
  <c r="BE218"/>
  <c r="BE227"/>
  <c r="BE246"/>
  <c r="BE269"/>
  <c r="BE213"/>
  <c r="BE225"/>
  <c r="BE231"/>
  <c r="BE242"/>
  <c r="BE259"/>
  <c r="BE272"/>
  <c r="BE132"/>
  <c r="BE174"/>
  <c r="BE190"/>
  <c r="BE197"/>
  <c r="BE277"/>
  <c r="BE131"/>
  <c r="BE148"/>
  <c r="BE238"/>
  <c r="BE273"/>
  <c r="BE286"/>
  <c r="BE187"/>
  <c r="BE281"/>
  <c r="BE157"/>
  <c r="BE198"/>
  <c r="BE202"/>
  <c r="BE216"/>
  <c r="BE267"/>
  <c r="BE294"/>
  <c r="F34"/>
  <c i="1" r="BA95"/>
  <c i="3" r="F36"/>
  <c i="1" r="BC96"/>
  <c i="4" r="F37"/>
  <c i="1" r="BD97"/>
  <c i="3" r="F37"/>
  <c i="1" r="BD96"/>
  <c i="4" r="J34"/>
  <c i="1" r="AW97"/>
  <c i="6" r="F35"/>
  <c i="1" r="BB99"/>
  <c i="3" r="F34"/>
  <c i="1" r="BA96"/>
  <c i="4" r="F34"/>
  <c i="1" r="BA97"/>
  <c i="5" r="F37"/>
  <c i="1" r="BD98"/>
  <c i="5" r="J34"/>
  <c i="1" r="AW98"/>
  <c i="5" r="F36"/>
  <c i="1" r="BC98"/>
  <c i="2" r="F36"/>
  <c i="1" r="BC95"/>
  <c i="2" r="F35"/>
  <c i="1" r="BB95"/>
  <c i="3" r="F35"/>
  <c i="1" r="BB96"/>
  <c i="4" r="F35"/>
  <c i="1" r="BB97"/>
  <c i="6" r="J34"/>
  <c i="1" r="AW99"/>
  <c i="3" r="J34"/>
  <c i="1" r="AW96"/>
  <c i="5" r="F34"/>
  <c i="1" r="BA98"/>
  <c i="6" r="F34"/>
  <c i="1" r="BA99"/>
  <c i="6" r="F36"/>
  <c i="1" r="BC99"/>
  <c i="5" r="F35"/>
  <c i="1" r="BB98"/>
  <c i="2" r="F37"/>
  <c i="1" r="BD95"/>
  <c i="6" r="F37"/>
  <c i="1" r="BD99"/>
  <c i="2" r="J34"/>
  <c i="1" r="AW95"/>
  <c i="4" r="F36"/>
  <c i="1" r="BC97"/>
  <c i="3" l="1" r="BK118"/>
  <c r="J118"/>
  <c i="2" r="R125"/>
  <c i="3" r="P118"/>
  <c i="1" r="AU96"/>
  <c i="4" r="R120"/>
  <c i="2" r="P125"/>
  <c i="1" r="AU95"/>
  <c i="2" r="BK125"/>
  <c r="J125"/>
  <c i="6" r="BK117"/>
  <c r="J117"/>
  <c r="J96"/>
  <c i="3" r="J30"/>
  <c i="1" r="AG96"/>
  <c i="2" r="F33"/>
  <c i="1" r="AZ95"/>
  <c i="2" r="J33"/>
  <c i="1" r="AV95"/>
  <c r="AT95"/>
  <c i="2" r="J30"/>
  <c i="1" r="AG95"/>
  <c i="3" r="F33"/>
  <c i="1" r="AZ96"/>
  <c i="4" r="J33"/>
  <c i="1" r="AV97"/>
  <c r="AT97"/>
  <c r="BC94"/>
  <c r="W32"/>
  <c i="3" r="J33"/>
  <c i="1" r="AV96"/>
  <c r="AT96"/>
  <c r="AN96"/>
  <c i="4" r="J30"/>
  <c i="1" r="AG97"/>
  <c i="5" r="F33"/>
  <c i="1" r="AZ98"/>
  <c i="6" r="F33"/>
  <c i="1" r="AZ99"/>
  <c r="BA94"/>
  <c r="W30"/>
  <c i="4" r="F33"/>
  <c i="1" r="AZ97"/>
  <c r="BD94"/>
  <c r="W33"/>
  <c i="5" r="J33"/>
  <c i="1" r="AV98"/>
  <c r="AT98"/>
  <c r="BB94"/>
  <c r="AX94"/>
  <c i="5" r="J30"/>
  <c i="1" r="AG98"/>
  <c i="6" r="J33"/>
  <c i="1" r="AV99"/>
  <c r="AT99"/>
  <c i="2" l="1" r="J96"/>
  <c i="3" r="J96"/>
  <c i="1" r="AN98"/>
  <c r="AN97"/>
  <c i="5" r="J39"/>
  <c i="4" r="J39"/>
  <c i="3" r="J39"/>
  <c i="2" r="J39"/>
  <c i="1" r="AN95"/>
  <c r="AU94"/>
  <c i="6" r="J30"/>
  <c i="1" r="AG99"/>
  <c r="AG94"/>
  <c r="AK26"/>
  <c r="W31"/>
  <c r="AZ94"/>
  <c r="W29"/>
  <c r="AY94"/>
  <c r="AW94"/>
  <c r="AK30"/>
  <c i="6" l="1" r="J39"/>
  <c i="1" r="AN99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<sst xmlns="http://schemas.openxmlformats.org/spreadsheetml/2006/main">
  <si>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</si>
  <si>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</si>
  <si>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</si>
  <si>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</si>
  <si>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</si>
  <si>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{e48013fe-f5f1-48ce-8e0b-a966de72365e}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</si>
  <si>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</si>
  <si>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</si>
  <si>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</si>
  <si>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</si>
  <si>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</si>
  <si>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</si>
  <si>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</si>
  <si>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</si>
  <si>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C2_20_35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</si>
  <si>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</si>
  <si>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</si>
  <si>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Stezka pro chodce a cyklisty u hotelu Ameryka</t>
  </si>
  <si>
    <t>KSO:</t>
  </si>
  <si>
    <t>CC-CZ:</t>
  </si>
  <si>
    <t>Místo:</t>
  </si>
  <si>
    <t xml:space="preserve"> </t>
  </si>
  <si>
    <t>Datum:</t>
  </si>
  <si>
    <t>6. 10. 2021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</si>
  <si>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</si>
  <si>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</si>
  <si>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</si>
  <si>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</si>
  <si>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</si>
  <si>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</si>
  <si>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</si>
  <si>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</si>
  <si>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</si>
  <si>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</si>
  <si>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</si>
  <si>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</si>
  <si>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</si>
  <si>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</si>
  <si>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</si>
  <si>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</si>
  <si>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</si>
  <si>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</si>
  <si>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</si>
  <si>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</si>
  <si>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</si>
  <si>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</si>
  <si>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</si>
  <si>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</si>
  <si>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</si>
  <si>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</si>
  <si>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</si>
  <si>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</si>
  <si>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</si>
  <si>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</si>
  <si>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</si>
  <si>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</si>
  <si>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</si>
  <si>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</si>
  <si>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</si>
  <si>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</si>
  <si>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</si>
  <si>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</si>
  <si>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</si>
  <si>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</si>
  <si>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</si>
  <si>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</si>
  <si>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</si>
  <si>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</si>
  <si>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</si>
  <si>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</si>
  <si>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</si>
  <si>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</si>
  <si>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</si>
  <si>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</si>
  <si>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</si>
  <si>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</si>
  <si>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</si>
  <si>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</si>
  <si>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SO_101_1</t>
  </si>
  <si>
    <t>Stezka pro chodce a cyklisty_uznatelné náklady</t>
  </si>
  <si>
    <t>STA</t>
  </si>
  <si>
    <t>1</t>
  </si>
  <si>
    <t>{abf35e82-6b7a-45c5-9ff5-be5589084061}</t>
  </si>
  <si>
    <t>2</t>
  </si>
  <si>
    <t>SO_101_2</t>
  </si>
  <si>
    <t>Stezka pro chodce a cyklisty_neuznatelné náklady</t>
  </si>
  <si>
    <t>{199e42ca-79b8-44fb-a7f2-2b5bec9dfa3c}</t>
  </si>
  <si>
    <t>ST</t>
  </si>
  <si>
    <t>Stabilizace podkladu</t>
  </si>
  <si>
    <t>{c8dc72ee-8929-4e60-8fa1-ca40f5b0c8b4}</t>
  </si>
  <si>
    <t>VN_1</t>
  </si>
  <si>
    <t>Vedlejší náklady_uznatelné náklady</t>
  </si>
  <si>
    <t>{badb7466-51f8-4604-8752-405fa05afab6}</t>
  </si>
  <si>
    <t>VN_2</t>
  </si>
  <si>
    <t>Vedlejší náklady_neuznatelné náklady</t>
  </si>
  <si>
    <t>{8bdf7e4c-3e74-446f-a0e0-c40694463774}</t>
  </si>
  <si>
    <t>KRYCÍ LIST SOUPISU PRACÍ</t>
  </si>
  <si>
    <t>Objekt:</t>
  </si>
  <si>
    <t>SO_101_1 - Stezka pro chodce a cyklisty_uznatelné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</si>
  <si>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</si>
  <si>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</si>
  <si>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</si>
  <si>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</si>
  <si>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</si>
  <si>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001 - Zemní práce</t>
  </si>
  <si>
    <t>005 - Komunikace</t>
  </si>
  <si>
    <t>008 - Vedení dálková a přípojná</t>
  </si>
  <si>
    <t>009 - Ostatní konstrukce a práce</t>
  </si>
  <si>
    <t>099 - Přesun hmot HSV</t>
  </si>
  <si>
    <t xml:space="preserve">    1 - Zemní práce</t>
  </si>
  <si>
    <t>740 - Silnoproud</t>
  </si>
  <si>
    <t>979 - Likvidace suti</t>
  </si>
  <si>
    <t>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</si>
  <si>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</si>
  <si>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</si>
  <si>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</si>
  <si>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</si>
  <si>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</si>
  <si>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</si>
  <si>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</si>
  <si>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</si>
  <si>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</si>
  <si>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</si>
  <si>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</si>
  <si>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</si>
  <si>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</si>
  <si>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</si>
  <si>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Zemní práce</t>
  </si>
  <si>
    <t>ROZPOCET</t>
  </si>
  <si>
    <t>K</t>
  </si>
  <si>
    <t>113107162</t>
  </si>
  <si>
    <t>Odstranění podkladu pl přes 50 do 200 m2 z kameniva drceného tl 200 mm</t>
  </si>
  <si>
    <t>m2</t>
  </si>
  <si>
    <t>CS ÚRS 2023 01</t>
  </si>
  <si>
    <t>4</t>
  </si>
  <si>
    <t>455101260</t>
  </si>
  <si>
    <t>Online PSC</t>
  </si>
  <si>
    <t>https://podminky.urs.cz/item/CS_URS_2023_01/113107162</t>
  </si>
  <si>
    <t>121103111</t>
  </si>
  <si>
    <t>Skrývka zemin schopných zúrodnění v rovině a svahu do 1:5 - vč. výkopu v ochranných pásmech</t>
  </si>
  <si>
    <t>m3</t>
  </si>
  <si>
    <t>-67850973</t>
  </si>
  <si>
    <t>https://podminky.urs.cz/item/CS_URS_2023_01/121103111</t>
  </si>
  <si>
    <t>3</t>
  </si>
  <si>
    <t>132201101</t>
  </si>
  <si>
    <t>Hloubení rýh š do 600 mm v hornině tř. 3 objemu do 100 m3 - vč. výkopu v ochranných pásmech</t>
  </si>
  <si>
    <t>571798657</t>
  </si>
  <si>
    <t>131201101</t>
  </si>
  <si>
    <t>Hloubení jam nezapažených v hornině tř. 3 objemu do 100 m3 - vč. výkopu v ochranných pásmech</t>
  </si>
  <si>
    <t>-489072227</t>
  </si>
  <si>
    <t>5</t>
  </si>
  <si>
    <t>182101101</t>
  </si>
  <si>
    <t>Svahování v zářezech v hornině tř. 1 až 4</t>
  </si>
  <si>
    <t>1007517948</t>
  </si>
  <si>
    <t>6</t>
  </si>
  <si>
    <t>162206113</t>
  </si>
  <si>
    <t>Vodorovné přemístění do 100 m bez naložení výkopku ze zemin schopných zúrodnění</t>
  </si>
  <si>
    <t>-359814385</t>
  </si>
  <si>
    <t>https://podminky.urs.cz/item/CS_URS_2023_01/162206113</t>
  </si>
  <si>
    <t>VV</t>
  </si>
  <si>
    <t>zpětný přesun pro zásypy</t>
  </si>
  <si>
    <t>87,75</t>
  </si>
  <si>
    <t>926,0*0,1</t>
  </si>
  <si>
    <t>Součet</t>
  </si>
  <si>
    <t>7</t>
  </si>
  <si>
    <t>171201201</t>
  </si>
  <si>
    <t>Uložení sypaniny na skládky</t>
  </si>
  <si>
    <t>826287732</t>
  </si>
  <si>
    <t>na trvalé skládky</t>
  </si>
  <si>
    <t>719,749</t>
  </si>
  <si>
    <t>8</t>
  </si>
  <si>
    <t>167101101</t>
  </si>
  <si>
    <t>Nakládání výkopku z hornin tř. 1 až 4 do 100 m3</t>
  </si>
  <si>
    <t>1070162881</t>
  </si>
  <si>
    <t>725,207+156,4+6,4</t>
  </si>
  <si>
    <t>-926,0*0,1-6,9-68,15</t>
  </si>
  <si>
    <t>9</t>
  </si>
  <si>
    <t>162701105</t>
  </si>
  <si>
    <t>Vodorovné přemístění do 10000 m výkopku/sypaniny z horniny tř. 1 až 4</t>
  </si>
  <si>
    <t>-112693695</t>
  </si>
  <si>
    <t>10</t>
  </si>
  <si>
    <t>162701109</t>
  </si>
  <si>
    <t>Příplatek k vodorovnému přemístění výkopku/sypaniny z horniny tř. 1 až 4 ZKD 1000 m přes 10000 m</t>
  </si>
  <si>
    <t>-709734335</t>
  </si>
  <si>
    <t>11</t>
  </si>
  <si>
    <t>171201211</t>
  </si>
  <si>
    <t>Poplatek za uložení odpadu ze sypaniny na skládce (skládkovné)</t>
  </si>
  <si>
    <t>t</t>
  </si>
  <si>
    <t>323902150</t>
  </si>
  <si>
    <t>720,357*1,9</t>
  </si>
  <si>
    <t>12</t>
  </si>
  <si>
    <t>451573111</t>
  </si>
  <si>
    <t>Lože pod potrubí otevřený výkop ze štěrkopísku</t>
  </si>
  <si>
    <t>247370293</t>
  </si>
  <si>
    <t>https://podminky.urs.cz/item/CS_URS_2023_01/451573111</t>
  </si>
  <si>
    <t>115,0*0,6*0,1</t>
  </si>
  <si>
    <t>13</t>
  </si>
  <si>
    <t>175151101</t>
  </si>
  <si>
    <t>Obsypání potrubí strojně sypaninou bez prohození, uloženou do 3 m</t>
  </si>
  <si>
    <t>1097231772</t>
  </si>
  <si>
    <t>https://podminky.urs.cz/item/CS_URS_2023_01/175151101</t>
  </si>
  <si>
    <t>14</t>
  </si>
  <si>
    <t>M</t>
  </si>
  <si>
    <t>58331351</t>
  </si>
  <si>
    <t>kamenivo frakce 0/4</t>
  </si>
  <si>
    <t>-1878175001</t>
  </si>
  <si>
    <t>(36,8+0,75*5)*1,6</t>
  </si>
  <si>
    <t>58343911</t>
  </si>
  <si>
    <t>kamenivo frakce 0/22</t>
  </si>
  <si>
    <t>978082211</t>
  </si>
  <si>
    <t>27,6*1,6</t>
  </si>
  <si>
    <t>16</t>
  </si>
  <si>
    <t>174101103</t>
  </si>
  <si>
    <t>Zásyp zářezů pro podzemní vedení sypaninou se zhutněním</t>
  </si>
  <si>
    <t>1226075281</t>
  </si>
  <si>
    <t>https://podminky.urs.cz/item/CS_URS_2023_01/174101103</t>
  </si>
  <si>
    <t>zásyp pro kanalizaci</t>
  </si>
  <si>
    <t>156,4+6,4-6,9-68,15</t>
  </si>
  <si>
    <t>17</t>
  </si>
  <si>
    <t>111212362</t>
  </si>
  <si>
    <t>Odstranění nevhodných dřevin přes 500 m2 nad 1m s odstraněním pařezů ve svahu do 1:2 - vč. odvozu a likvidace</t>
  </si>
  <si>
    <t>-409623276</t>
  </si>
  <si>
    <t>https://podminky.urs.cz/item/CS_URS_2023_01/111212362</t>
  </si>
  <si>
    <t>640,0*6,0</t>
  </si>
  <si>
    <t>18</t>
  </si>
  <si>
    <t>120951123</t>
  </si>
  <si>
    <t>Bourání zdiva z ŽB nebo předpjatého betonu v odkopávkách nebo prokopávkách strojně</t>
  </si>
  <si>
    <t>51716663</t>
  </si>
  <si>
    <t>https://podminky.urs.cz/item/CS_URS_2023_01/120951123</t>
  </si>
  <si>
    <t>bourání patek 15ks</t>
  </si>
  <si>
    <t>0,8*0,8*0,8*15</t>
  </si>
  <si>
    <t>005</t>
  </si>
  <si>
    <t>Komunikace</t>
  </si>
  <si>
    <t>19</t>
  </si>
  <si>
    <t>339921114</t>
  </si>
  <si>
    <t>Osazování betonových palisád do betonového základu jednotlivě výšky prvku přes 1,5 m</t>
  </si>
  <si>
    <t>kus</t>
  </si>
  <si>
    <t>CS ÚRS 2021 02</t>
  </si>
  <si>
    <t>375777717</t>
  </si>
  <si>
    <t>https://podminky.urs.cz/item/CS_URS_2021_02/339921114</t>
  </si>
  <si>
    <t>24*5</t>
  </si>
  <si>
    <t>20</t>
  </si>
  <si>
    <t>59228417</t>
  </si>
  <si>
    <t>palisáda tyčová půlkulatá armovaná 175x200x2000mm</t>
  </si>
  <si>
    <t>795894080</t>
  </si>
  <si>
    <t>5*24*1,01</t>
  </si>
  <si>
    <t>181102302</t>
  </si>
  <si>
    <t>Úprava pláně v zářezech se zhutněním</t>
  </si>
  <si>
    <t>1133521140</t>
  </si>
  <si>
    <t>22</t>
  </si>
  <si>
    <t>564851111</t>
  </si>
  <si>
    <t>Podklad ze štěrkodrtě ŠD tl 150 mm</t>
  </si>
  <si>
    <t>-1207830379</t>
  </si>
  <si>
    <t>https://podminky.urs.cz/item/CS_URS_2023_01/564851111</t>
  </si>
  <si>
    <t>23</t>
  </si>
  <si>
    <t>596211213</t>
  </si>
  <si>
    <t>Kladení zámkové dlažby komunikací pro pěší tl 80 mm skupiny A pl přes 300 m2</t>
  </si>
  <si>
    <t>1541122728</t>
  </si>
  <si>
    <t>https://podminky.urs.cz/item/CS_URS_2023_01/596211213</t>
  </si>
  <si>
    <t>(875,0+900,0+205,0) ;chodník a stezka</t>
  </si>
  <si>
    <t>(26,0+(5,8+4,6)*5) ;přejezdy</t>
  </si>
  <si>
    <t>2058,</t>
  </si>
  <si>
    <t>24</t>
  </si>
  <si>
    <t>592451179</t>
  </si>
  <si>
    <t>dlažba betonová tl.8 cm červená bez fazety</t>
  </si>
  <si>
    <t>2067172561</t>
  </si>
  <si>
    <t>25</t>
  </si>
  <si>
    <t>592451171</t>
  </si>
  <si>
    <t>dlažba betonová tl.8 cm červená</t>
  </si>
  <si>
    <t>1188265484</t>
  </si>
  <si>
    <t>26</t>
  </si>
  <si>
    <t>592451170</t>
  </si>
  <si>
    <t>dlažba betonová tl.8 cm přírodní</t>
  </si>
  <si>
    <t>-1082675717</t>
  </si>
  <si>
    <t>900,0*1,05 ;chodník</t>
  </si>
  <si>
    <t>945</t>
  </si>
  <si>
    <t>27</t>
  </si>
  <si>
    <t>592451158</t>
  </si>
  <si>
    <t>dlažba betonová tl.8 cm červená reliefní</t>
  </si>
  <si>
    <t>915966237</t>
  </si>
  <si>
    <t>205,0*1,05</t>
  </si>
  <si>
    <t>28</t>
  </si>
  <si>
    <t>577154131</t>
  </si>
  <si>
    <t>Asfaltový beton vrstva obrusná ACO 11 (ABS) tř. I tl 60 mm š do 3 m</t>
  </si>
  <si>
    <t>-240302090</t>
  </si>
  <si>
    <t>29</t>
  </si>
  <si>
    <t>573211106</t>
  </si>
  <si>
    <t>Postřik živičný spojovací z asfaltu v množství 0,20 kg/m2</t>
  </si>
  <si>
    <t>1175132934</t>
  </si>
  <si>
    <t>30</t>
  </si>
  <si>
    <t>573111112</t>
  </si>
  <si>
    <t>Postřik živičný infiltrační s posypem z asfaltu množství 1 kg/m2</t>
  </si>
  <si>
    <t>56318256</t>
  </si>
  <si>
    <t>31</t>
  </si>
  <si>
    <t>564921511</t>
  </si>
  <si>
    <t>Podklad z R-materiálu tl 60 mm</t>
  </si>
  <si>
    <t>1710082984</t>
  </si>
  <si>
    <t>32</t>
  </si>
  <si>
    <t>564861111</t>
  </si>
  <si>
    <t>Podklad ze štěrkodrtě ŠD tl 200 mm</t>
  </si>
  <si>
    <t>-2109353747</t>
  </si>
  <si>
    <t>33</t>
  </si>
  <si>
    <t>599141111</t>
  </si>
  <si>
    <t>Vyplnění spár živičnou zálivkou</t>
  </si>
  <si>
    <t>m</t>
  </si>
  <si>
    <t>812284362</t>
  </si>
  <si>
    <t>https://podminky.urs.cz/item/CS_URS_2023_01/599141111</t>
  </si>
  <si>
    <t>008</t>
  </si>
  <si>
    <t>Vedení dálková a přípojná</t>
  </si>
  <si>
    <t>34</t>
  </si>
  <si>
    <t>894411020RBJ</t>
  </si>
  <si>
    <t>Vpusť uliční z dílců DN 450,s kal.košem,s výtokem, DN 200, mříž 500x500 40t, hl.1,6 m</t>
  </si>
  <si>
    <t>1389295510</t>
  </si>
  <si>
    <t>35</t>
  </si>
  <si>
    <t>894812205</t>
  </si>
  <si>
    <t>Revizní a čistící šachta z PP šachtové dno DN 425/200 průtočné</t>
  </si>
  <si>
    <t>2026033468</t>
  </si>
  <si>
    <t>https://podminky.urs.cz/item/CS_URS_2023_01/894812205</t>
  </si>
  <si>
    <t>36</t>
  </si>
  <si>
    <t>894812232</t>
  </si>
  <si>
    <t>Revizní a čistící šachta z PP DN 425 šachtová roura korugovaná bez hrdla světlé hloubky 2000 mm</t>
  </si>
  <si>
    <t>736436507</t>
  </si>
  <si>
    <t>https://podminky.urs.cz/item/CS_URS_2023_01/894812232</t>
  </si>
  <si>
    <t>37</t>
  </si>
  <si>
    <t>894812261</t>
  </si>
  <si>
    <t>Revizní a čistící šachta z PP DN 425 poklop litinový s teleskopickou rourou pro zatížení 3 t</t>
  </si>
  <si>
    <t>115263897</t>
  </si>
  <si>
    <t>https://podminky.urs.cz/item/CS_URS_2023_01/894812261</t>
  </si>
  <si>
    <t>38</t>
  </si>
  <si>
    <t>871355221</t>
  </si>
  <si>
    <t>Kanalizační potrubí z tvrdého PVC jednovrstvé tuhost třídy SN8 DN 200</t>
  </si>
  <si>
    <t>929548919</t>
  </si>
  <si>
    <t>https://podminky.urs.cz/item/CS_URS_2023_01/871355221</t>
  </si>
  <si>
    <t>39</t>
  </si>
  <si>
    <t>899722113</t>
  </si>
  <si>
    <t>Krytí potrubí z plastů výstražnou fólií z PVC 34cm</t>
  </si>
  <si>
    <t>956492441</t>
  </si>
  <si>
    <t>https://podminky.urs.cz/item/CS_URS_2023_01/899722113</t>
  </si>
  <si>
    <t>009</t>
  </si>
  <si>
    <t>Ostatní konstrukce a práce</t>
  </si>
  <si>
    <t>40</t>
  </si>
  <si>
    <t>919735112</t>
  </si>
  <si>
    <t>Řezání stávajícího živičného krytu hl do 100 mm</t>
  </si>
  <si>
    <t>1623148993</t>
  </si>
  <si>
    <t>https://podminky.urs.cz/item/CS_URS_2023_01/919735112</t>
  </si>
  <si>
    <t>41</t>
  </si>
  <si>
    <t>916111123</t>
  </si>
  <si>
    <t>Osazení obruby z drobných kostek s boční opěrou do lože z betonu prostého</t>
  </si>
  <si>
    <t>-1814406647</t>
  </si>
  <si>
    <t>https://podminky.urs.cz/item/CS_URS_2023_01/916111123</t>
  </si>
  <si>
    <t>273,0+59,0</t>
  </si>
  <si>
    <t>42</t>
  </si>
  <si>
    <t>5838012000</t>
  </si>
  <si>
    <t>kostka dlažební drobná, žula velikost 8/10 cm</t>
  </si>
  <si>
    <t>-1659775841</t>
  </si>
  <si>
    <t>332,0*0,12/4*1,05</t>
  </si>
  <si>
    <t>43</t>
  </si>
  <si>
    <t>916131213</t>
  </si>
  <si>
    <t>Osazení silničního obrubníku betonového stojatého s boční opěrou do lože z betonu prostého</t>
  </si>
  <si>
    <t>1884041038</t>
  </si>
  <si>
    <t>https://podminky.urs.cz/item/CS_URS_2023_01/916131213</t>
  </si>
  <si>
    <t>144,0+6,0+123,0</t>
  </si>
  <si>
    <t>44</t>
  </si>
  <si>
    <t>59217030</t>
  </si>
  <si>
    <t>obrubník betonový silniční přechodový 1000x150x150-250mm</t>
  </si>
  <si>
    <t>-486025209</t>
  </si>
  <si>
    <t>4*1,05</t>
  </si>
  <si>
    <t>0,8</t>
  </si>
  <si>
    <t>45</t>
  </si>
  <si>
    <t>59217031</t>
  </si>
  <si>
    <t>obrubník betonový silniční 1000x150x250mm</t>
  </si>
  <si>
    <t>1773897139</t>
  </si>
  <si>
    <t>(273,0-4,0)*1,05</t>
  </si>
  <si>
    <t>0,55</t>
  </si>
  <si>
    <t>46</t>
  </si>
  <si>
    <t>916131113</t>
  </si>
  <si>
    <t>Osazení silničního obrubníku betonového ležatého s boční opěrou do lože z betonu prostého</t>
  </si>
  <si>
    <t>-44252443</t>
  </si>
  <si>
    <t>https://podminky.urs.cz/item/CS_URS_2023_01/916131113</t>
  </si>
  <si>
    <t>3,5+4,0*3+4,0*2+4,0*2+4,0*2+1,5+4,0*2+3,0*2+4,0</t>
  </si>
  <si>
    <t>47</t>
  </si>
  <si>
    <t>59217032</t>
  </si>
  <si>
    <t>obrubník betonový silniční 1000x150x150mm</t>
  </si>
  <si>
    <t>93020922</t>
  </si>
  <si>
    <t>59,0*1,05</t>
  </si>
  <si>
    <t>0,05</t>
  </si>
  <si>
    <t>48</t>
  </si>
  <si>
    <t>916231213</t>
  </si>
  <si>
    <t>Osazení chodníkového obrubníku betonového stojatého s boční opěrou do lože z betonu prostého</t>
  </si>
  <si>
    <t>-920883203</t>
  </si>
  <si>
    <t>https://podminky.urs.cz/item/CS_URS_2023_01/916231213</t>
  </si>
  <si>
    <t>165,5+130,0+75,0+104,0+119,0+30,5+123,0</t>
  </si>
  <si>
    <t>205,0+11,5+130,5+74,0+103,5+121,5+26,5</t>
  </si>
  <si>
    <t>49</t>
  </si>
  <si>
    <t>59217017</t>
  </si>
  <si>
    <t>obrubník betonový chodníkový 1000x100x250mm</t>
  </si>
  <si>
    <t>1745747915</t>
  </si>
  <si>
    <t>1419,5*1,05</t>
  </si>
  <si>
    <t>0,525</t>
  </si>
  <si>
    <t>50</t>
  </si>
  <si>
    <t>916991121</t>
  </si>
  <si>
    <t>Lože pod obrubníky, krajníky nebo obruby z dlažebních kostek z betonu prostého</t>
  </si>
  <si>
    <t>2128865752</t>
  </si>
  <si>
    <t>https://podminky.urs.cz/item/CS_URS_2023_01/916991121</t>
  </si>
  <si>
    <t>(273,0+59,0+1419,5)*0,3*0,1</t>
  </si>
  <si>
    <t>51</t>
  </si>
  <si>
    <t>912211111</t>
  </si>
  <si>
    <t>Montáž směrového sloupku silničního plastového prosté uložení bez betonového základu</t>
  </si>
  <si>
    <t>818139455</t>
  </si>
  <si>
    <t>https://podminky.urs.cz/item/CS_URS_2023_01/912211111</t>
  </si>
  <si>
    <t>52</t>
  </si>
  <si>
    <t>404_01R</t>
  </si>
  <si>
    <t>sloupek směrový Z11g</t>
  </si>
  <si>
    <t>-479224695</t>
  </si>
  <si>
    <t>53</t>
  </si>
  <si>
    <t>914511112</t>
  </si>
  <si>
    <t>Montáž sloupku dopravních značek délky do 3,5 m s betonovým základem a patkou</t>
  </si>
  <si>
    <t>-1197442437</t>
  </si>
  <si>
    <t>https://podminky.urs.cz/item/CS_URS_2023_01/914511112</t>
  </si>
  <si>
    <t>54</t>
  </si>
  <si>
    <t>404459502</t>
  </si>
  <si>
    <t>sloupek Fe pr.60 pozinkovaný, l= 2500 mm</t>
  </si>
  <si>
    <t>ks</t>
  </si>
  <si>
    <t>1961180286</t>
  </si>
  <si>
    <t>55</t>
  </si>
  <si>
    <t>914111111</t>
  </si>
  <si>
    <t>Montáž svislé dopravní značky do velikosti 1 m2 objímkami na sloupek nebo konzolu</t>
  </si>
  <si>
    <t>34758421</t>
  </si>
  <si>
    <t>https://podminky.urs.cz/item/CS_URS_2023_01/914111111</t>
  </si>
  <si>
    <t>56</t>
  </si>
  <si>
    <t>40444934</t>
  </si>
  <si>
    <t>značka dopravní A19</t>
  </si>
  <si>
    <t>-1053455628</t>
  </si>
  <si>
    <t>57</t>
  </si>
  <si>
    <t>40445032</t>
  </si>
  <si>
    <t>značka dopravní C9a, C10a, C10b</t>
  </si>
  <si>
    <t>66161329</t>
  </si>
  <si>
    <t>58</t>
  </si>
  <si>
    <t>4044515</t>
  </si>
  <si>
    <t>značka dopravní dodat. E 7d</t>
  </si>
  <si>
    <t>1155016527</t>
  </si>
  <si>
    <t>59</t>
  </si>
  <si>
    <t>915311111</t>
  </si>
  <si>
    <t>Předformátované vodorovné dopravní značení dopravní značky do 1 m2</t>
  </si>
  <si>
    <t>-1643758315</t>
  </si>
  <si>
    <t>https://podminky.urs.cz/item/CS_URS_2023_01/915311111</t>
  </si>
  <si>
    <t>60</t>
  </si>
  <si>
    <t>9194412_01R</t>
  </si>
  <si>
    <t>Čelo výustku z lomového kamene vč. zemních prací a dodávky kamene</t>
  </si>
  <si>
    <t>soubor</t>
  </si>
  <si>
    <t>-2020396834</t>
  </si>
  <si>
    <t>61</t>
  </si>
  <si>
    <t>91_01R</t>
  </si>
  <si>
    <t>dodávka lehké mobilní norné stěny, dle dodaného stanoviska Povodí Odry, POD/14455/2018/921/3.401</t>
  </si>
  <si>
    <t>kpl</t>
  </si>
  <si>
    <t>-131539986</t>
  </si>
  <si>
    <t>na řece Olši</t>
  </si>
  <si>
    <t>099</t>
  </si>
  <si>
    <t>Přesun hmot HSV</t>
  </si>
  <si>
    <t>62</t>
  </si>
  <si>
    <t>998223011</t>
  </si>
  <si>
    <t>Přesun hmot pro pozemní komunikace s krytem dlážděným</t>
  </si>
  <si>
    <t>979174945</t>
  </si>
  <si>
    <t>https://podminky.urs.cz/item/CS_URS_2023_01/998223011</t>
  </si>
  <si>
    <t>740</t>
  </si>
  <si>
    <t>Silnoproud</t>
  </si>
  <si>
    <t>63</t>
  </si>
  <si>
    <t>74111_01R</t>
  </si>
  <si>
    <t>D+M chránička PE 110mm</t>
  </si>
  <si>
    <t>231979395</t>
  </si>
  <si>
    <t>chráničky vedení CETIN</t>
  </si>
  <si>
    <t>(2,0+11,0+5,5+6,0+1,1)*2</t>
  </si>
  <si>
    <t>64</t>
  </si>
  <si>
    <t>650 10-62_01R</t>
  </si>
  <si>
    <t>Demontáž stožáru v.o., vč. odvozu do 5km a likvidace</t>
  </si>
  <si>
    <t>123285256</t>
  </si>
  <si>
    <t>979</t>
  </si>
  <si>
    <t>Likvidace suti</t>
  </si>
  <si>
    <t>65</t>
  </si>
  <si>
    <t>997241612</t>
  </si>
  <si>
    <t>Nakládání nebo překládání suti</t>
  </si>
  <si>
    <t>-1938875530</t>
  </si>
  <si>
    <t>https://podminky.urs.cz/item/CS_URS_2023_01/997241612</t>
  </si>
  <si>
    <t>66</t>
  </si>
  <si>
    <t>997321511</t>
  </si>
  <si>
    <t>Vodorovná doprava suti a vybouraných hmot po suchu do 1 km</t>
  </si>
  <si>
    <t>-1183187462</t>
  </si>
  <si>
    <t>https://podminky.urs.cz/item/CS_URS_2023_01/997321511</t>
  </si>
  <si>
    <t>67</t>
  </si>
  <si>
    <t>997321519</t>
  </si>
  <si>
    <t>Příplatek ZKD 1km vodorovné dopravy suti a vybouraných hmot po suchu</t>
  </si>
  <si>
    <t>-348948691</t>
  </si>
  <si>
    <t>https://podminky.urs.cz/item/CS_URS_2023_01/997321519</t>
  </si>
  <si>
    <t>42,427*20</t>
  </si>
  <si>
    <t>68</t>
  </si>
  <si>
    <t>979990101R00</t>
  </si>
  <si>
    <t>Poplatek za skládku suti - směs betonu, kamenivo</t>
  </si>
  <si>
    <t>-690565000</t>
  </si>
  <si>
    <t>767</t>
  </si>
  <si>
    <t>Konstrukce zámečnické</t>
  </si>
  <si>
    <t>69</t>
  </si>
  <si>
    <t>767996701</t>
  </si>
  <si>
    <t>Demontáž atypických zámečnických konstrukcí řezáním hmotnosti jednotlivých dílů do 50 kg</t>
  </si>
  <si>
    <t>kg</t>
  </si>
  <si>
    <t>1021055056</t>
  </si>
  <si>
    <t>89,0*20</t>
  </si>
  <si>
    <t>70</t>
  </si>
  <si>
    <t>348942131</t>
  </si>
  <si>
    <t>Zábradlí ocelové</t>
  </si>
  <si>
    <t>290372422</t>
  </si>
  <si>
    <t>https://podminky.urs.cz/item/CS_URS_2023_01/348942131</t>
  </si>
  <si>
    <t>SO_101_2 - Stezka pro chodce a cyklisty_neuznatelné náklady</t>
  </si>
  <si>
    <t>1985181109</t>
  </si>
  <si>
    <t>na dočasné skládky</t>
  </si>
  <si>
    <t>725,207+156,40+6,40</t>
  </si>
  <si>
    <t>878479103</t>
  </si>
  <si>
    <t>180404111</t>
  </si>
  <si>
    <t>Založení hřišťového trávníku výsevem na vrstvě ornice - vč. dodávky travní směsi</t>
  </si>
  <si>
    <t>135779461</t>
  </si>
  <si>
    <t>182351133</t>
  </si>
  <si>
    <t>Rozprostření ornice pl přes 500 m2 ve svahu nad 1:5 tl vrstvy do 200 mm strojně</t>
  </si>
  <si>
    <t>-1472881804</t>
  </si>
  <si>
    <t>https://podminky.urs.cz/item/CS_URS_2021_02/182351133</t>
  </si>
  <si>
    <t>185803211</t>
  </si>
  <si>
    <t>Uválcování trávníku v rovině a svahu do 1:5</t>
  </si>
  <si>
    <t>-568822960</t>
  </si>
  <si>
    <t>767_01R</t>
  </si>
  <si>
    <t>lavička parková "PARK", smrkové dřevo lazura dekor teak, kov RAL7037</t>
  </si>
  <si>
    <t>189520732</t>
  </si>
  <si>
    <t>lavička parková "PARK", smrkové dřevo lazura dekoru teak, kov RAL7037</t>
  </si>
  <si>
    <t>767_02R</t>
  </si>
  <si>
    <t>odpadkový koš "STROM", smrkové dřevo lazura dekor teak, kov RAL7037</t>
  </si>
  <si>
    <t>-756625887</t>
  </si>
  <si>
    <t>936001001</t>
  </si>
  <si>
    <t>Montáž prvků městské a zahradní architektury hmotnosti do 0,1 t - odpadkový koš</t>
  </si>
  <si>
    <t>480689459</t>
  </si>
  <si>
    <t>936124113</t>
  </si>
  <si>
    <t>Montáž lavičky stabilní kotvené šrouby na pevný podklad</t>
  </si>
  <si>
    <t>1663576618</t>
  </si>
  <si>
    <t>ST - Stabilizace podkladu</t>
  </si>
  <si>
    <t>HSV - Práce a dodávky HSV</t>
  </si>
  <si>
    <t>84</t>
  </si>
  <si>
    <t>122251103</t>
  </si>
  <si>
    <t>Odkopávky a prokopávky nezapažené v hornině třídy těžitelnosti I skupiny 3 objem do 100 m3 strojně vč. výkopu v ochranných pásmech</t>
  </si>
  <si>
    <t>1474556729</t>
  </si>
  <si>
    <t>https://podminky.urs.cz/item/CS_URS_2023_01/122251103</t>
  </si>
  <si>
    <t>85</t>
  </si>
  <si>
    <t>171251201</t>
  </si>
  <si>
    <t>Uložení sypaniny na skládky nebo meziskládky</t>
  </si>
  <si>
    <t>94182974</t>
  </si>
  <si>
    <t>https://podminky.urs.cz/item/CS_URS_2023_01/171251201</t>
  </si>
  <si>
    <t>77</t>
  </si>
  <si>
    <t>888089297</t>
  </si>
  <si>
    <t>78</t>
  </si>
  <si>
    <t>-684285627</t>
  </si>
  <si>
    <t>79</t>
  </si>
  <si>
    <t>1641582893</t>
  </si>
  <si>
    <t>216,05*10</t>
  </si>
  <si>
    <t>87</t>
  </si>
  <si>
    <t>171201231</t>
  </si>
  <si>
    <t>Poplatek za uložení zeminy a kamení na recyklační skládce (skládkovné) kód odpadu 17 05 04</t>
  </si>
  <si>
    <t>2107936664</t>
  </si>
  <si>
    <t>https://podminky.urs.cz/item/CS_URS_2023_01/171201231</t>
  </si>
  <si>
    <t>216,05*1,90</t>
  </si>
  <si>
    <t>81</t>
  </si>
  <si>
    <t>564761111_01R</t>
  </si>
  <si>
    <t>Podklad z kameniva hrubého drceného vel. 0-63 mm tl 500 mm</t>
  </si>
  <si>
    <t>-1421633309</t>
  </si>
  <si>
    <t>82</t>
  </si>
  <si>
    <t>561081111</t>
  </si>
  <si>
    <t>Zřízení podkladu ze zeminy upravené vápnem, cementem, směsnými pojivy tl 500 mm plochy do 1000 m2</t>
  </si>
  <si>
    <t>1606071237</t>
  </si>
  <si>
    <t>https://podminky.urs.cz/item/CS_URS_2023_01/561081111</t>
  </si>
  <si>
    <t>83</t>
  </si>
  <si>
    <t>58530120</t>
  </si>
  <si>
    <t>vápno bílé (pro stabilizaci)</t>
  </si>
  <si>
    <t>-326300710</t>
  </si>
  <si>
    <t>HSV</t>
  </si>
  <si>
    <t>Práce a dodávky HSV</t>
  </si>
  <si>
    <t>VN_1 - Vedlejší náklady_uznatelné náklady</t>
  </si>
  <si>
    <t>VN - Vedlejší náklady</t>
  </si>
  <si>
    <t>VN</t>
  </si>
  <si>
    <t>Vedlejší náklady</t>
  </si>
  <si>
    <t>00523102</t>
  </si>
  <si>
    <t>Zajištění všech požadovaných zkoušek, nezávislou laboratoří</t>
  </si>
  <si>
    <t>Soubor</t>
  </si>
  <si>
    <t>-23162579</t>
  </si>
  <si>
    <t>012203000</t>
  </si>
  <si>
    <t>Geodetické práce při provádění stavby - vytýčení stavby</t>
  </si>
  <si>
    <t>…</t>
  </si>
  <si>
    <t>-1705461579</t>
  </si>
  <si>
    <t>04</t>
  </si>
  <si>
    <t>Mimostaveništní doprava</t>
  </si>
  <si>
    <t>%</t>
  </si>
  <si>
    <t>-1170639265</t>
  </si>
  <si>
    <t>Silniční provoz</t>
  </si>
  <si>
    <t>584349107</t>
  </si>
  <si>
    <t>005111021R</t>
  </si>
  <si>
    <t>Vytyčení inženýrských sítí</t>
  </si>
  <si>
    <t>...</t>
  </si>
  <si>
    <t>-912131662</t>
  </si>
  <si>
    <t>012403000</t>
  </si>
  <si>
    <t>Geometrický plán</t>
  </si>
  <si>
    <t>1672529188</t>
  </si>
  <si>
    <t>013254000</t>
  </si>
  <si>
    <t>Dokumentace skutečného provedení stavby</t>
  </si>
  <si>
    <t>1322141369</t>
  </si>
  <si>
    <t>00523_01</t>
  </si>
  <si>
    <t>Havarijní a povodňový plán</t>
  </si>
  <si>
    <t>-271958440</t>
  </si>
  <si>
    <t>VN_2 - Vedlejší náklady_neuznatelné náklady</t>
  </si>
  <si>
    <t>012303000</t>
  </si>
  <si>
    <t>Geodetické práce po výstavbě - skutečného provedení</t>
  </si>
  <si>
    <t>576573501</t>
  </si>
  <si>
    <t>034403000</t>
  </si>
  <si>
    <t>Dopravní značení na staveništi</t>
  </si>
  <si>
    <t>1910802217</t>
  </si>
  <si>
    <t>07</t>
  </si>
  <si>
    <t>Zařízení staveniště</t>
  </si>
  <si>
    <t>460910385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</si>
</sst>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162" TargetMode="External" /><Relationship Id="rId2" Type="http://schemas.openxmlformats.org/officeDocument/2006/relationships/hyperlink" Target="https://podminky.urs.cz/item/CS_URS_2023_01/121103111" TargetMode="External" /><Relationship Id="rId3" Type="http://schemas.openxmlformats.org/officeDocument/2006/relationships/hyperlink" Target="https://podminky.urs.cz/item/CS_URS_2023_01/162206113" TargetMode="External" /><Relationship Id="rId4" Type="http://schemas.openxmlformats.org/officeDocument/2006/relationships/hyperlink" Target="https://podminky.urs.cz/item/CS_URS_2023_01/451573111" TargetMode="External" /><Relationship Id="rId5" Type="http://schemas.openxmlformats.org/officeDocument/2006/relationships/hyperlink" Target="https://podminky.urs.cz/item/CS_URS_2023_01/175151101" TargetMode="External" /><Relationship Id="rId6" Type="http://schemas.openxmlformats.org/officeDocument/2006/relationships/hyperlink" Target="https://podminky.urs.cz/item/CS_URS_2023_01/174101103" TargetMode="External" /><Relationship Id="rId7" Type="http://schemas.openxmlformats.org/officeDocument/2006/relationships/hyperlink" Target="https://podminky.urs.cz/item/CS_URS_2023_01/111212362" TargetMode="External" /><Relationship Id="rId8" Type="http://schemas.openxmlformats.org/officeDocument/2006/relationships/hyperlink" Target="https://podminky.urs.cz/item/CS_URS_2023_01/120951123" TargetMode="External" /><Relationship Id="rId9" Type="http://schemas.openxmlformats.org/officeDocument/2006/relationships/hyperlink" Target="https://podminky.urs.cz/item/CS_URS_2021_02/339921114" TargetMode="External" /><Relationship Id="rId10" Type="http://schemas.openxmlformats.org/officeDocument/2006/relationships/hyperlink" Target="https://podminky.urs.cz/item/CS_URS_2023_01/564851111" TargetMode="External" /><Relationship Id="rId11" Type="http://schemas.openxmlformats.org/officeDocument/2006/relationships/hyperlink" Target="https://podminky.urs.cz/item/CS_URS_2023_01/596211213" TargetMode="External" /><Relationship Id="rId12" Type="http://schemas.openxmlformats.org/officeDocument/2006/relationships/hyperlink" Target="https://podminky.urs.cz/item/CS_URS_2023_01/599141111" TargetMode="External" /><Relationship Id="rId13" Type="http://schemas.openxmlformats.org/officeDocument/2006/relationships/hyperlink" Target="https://podminky.urs.cz/item/CS_URS_2023_01/894812205" TargetMode="External" /><Relationship Id="rId14" Type="http://schemas.openxmlformats.org/officeDocument/2006/relationships/hyperlink" Target="https://podminky.urs.cz/item/CS_URS_2023_01/894812232" TargetMode="External" /><Relationship Id="rId15" Type="http://schemas.openxmlformats.org/officeDocument/2006/relationships/hyperlink" Target="https://podminky.urs.cz/item/CS_URS_2023_01/894812261" TargetMode="External" /><Relationship Id="rId16" Type="http://schemas.openxmlformats.org/officeDocument/2006/relationships/hyperlink" Target="https://podminky.urs.cz/item/CS_URS_2023_01/871355221" TargetMode="External" /><Relationship Id="rId17" Type="http://schemas.openxmlformats.org/officeDocument/2006/relationships/hyperlink" Target="https://podminky.urs.cz/item/CS_URS_2023_01/899722113" TargetMode="External" /><Relationship Id="rId18" Type="http://schemas.openxmlformats.org/officeDocument/2006/relationships/hyperlink" Target="https://podminky.urs.cz/item/CS_URS_2023_01/919735112" TargetMode="External" /><Relationship Id="rId19" Type="http://schemas.openxmlformats.org/officeDocument/2006/relationships/hyperlink" Target="https://podminky.urs.cz/item/CS_URS_2023_01/916111123" TargetMode="External" /><Relationship Id="rId20" Type="http://schemas.openxmlformats.org/officeDocument/2006/relationships/hyperlink" Target="https://podminky.urs.cz/item/CS_URS_2023_01/916131213" TargetMode="External" /><Relationship Id="rId21" Type="http://schemas.openxmlformats.org/officeDocument/2006/relationships/hyperlink" Target="https://podminky.urs.cz/item/CS_URS_2023_01/916131113" TargetMode="External" /><Relationship Id="rId22" Type="http://schemas.openxmlformats.org/officeDocument/2006/relationships/hyperlink" Target="https://podminky.urs.cz/item/CS_URS_2023_01/916231213" TargetMode="External" /><Relationship Id="rId23" Type="http://schemas.openxmlformats.org/officeDocument/2006/relationships/hyperlink" Target="https://podminky.urs.cz/item/CS_URS_2023_01/916991121" TargetMode="External" /><Relationship Id="rId24" Type="http://schemas.openxmlformats.org/officeDocument/2006/relationships/hyperlink" Target="https://podminky.urs.cz/item/CS_URS_2023_01/912211111" TargetMode="External" /><Relationship Id="rId25" Type="http://schemas.openxmlformats.org/officeDocument/2006/relationships/hyperlink" Target="https://podminky.urs.cz/item/CS_URS_2023_01/914511112" TargetMode="External" /><Relationship Id="rId26" Type="http://schemas.openxmlformats.org/officeDocument/2006/relationships/hyperlink" Target="https://podminky.urs.cz/item/CS_URS_2023_01/914111111" TargetMode="External" /><Relationship Id="rId27" Type="http://schemas.openxmlformats.org/officeDocument/2006/relationships/hyperlink" Target="https://podminky.urs.cz/item/CS_URS_2023_01/915311111" TargetMode="External" /><Relationship Id="rId28" Type="http://schemas.openxmlformats.org/officeDocument/2006/relationships/hyperlink" Target="https://podminky.urs.cz/item/CS_URS_2023_01/998223011" TargetMode="External" /><Relationship Id="rId29" Type="http://schemas.openxmlformats.org/officeDocument/2006/relationships/hyperlink" Target="https://podminky.urs.cz/item/CS_URS_2023_01/997241612" TargetMode="External" /><Relationship Id="rId30" Type="http://schemas.openxmlformats.org/officeDocument/2006/relationships/hyperlink" Target="https://podminky.urs.cz/item/CS_URS_2023_01/997321511" TargetMode="External" /><Relationship Id="rId31" Type="http://schemas.openxmlformats.org/officeDocument/2006/relationships/hyperlink" Target="https://podminky.urs.cz/item/CS_URS_2023_01/997321519" TargetMode="External" /><Relationship Id="rId32" Type="http://schemas.openxmlformats.org/officeDocument/2006/relationships/hyperlink" Target="https://podminky.urs.cz/item/CS_URS_2023_01/348942131" TargetMode="External" /><Relationship Id="rId3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62206113" TargetMode="External" /><Relationship Id="rId2" Type="http://schemas.openxmlformats.org/officeDocument/2006/relationships/hyperlink" Target="https://podminky.urs.cz/item/CS_URS_2021_02/182351133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3" TargetMode="External" /><Relationship Id="rId2" Type="http://schemas.openxmlformats.org/officeDocument/2006/relationships/hyperlink" Target="https://podminky.urs.cz/item/CS_URS_2023_01/171251201" TargetMode="External" /><Relationship Id="rId3" Type="http://schemas.openxmlformats.org/officeDocument/2006/relationships/hyperlink" Target="https://podminky.urs.cz/item/CS_URS_2023_01/171201231" TargetMode="External" /><Relationship Id="rId4" Type="http://schemas.openxmlformats.org/officeDocument/2006/relationships/hyperlink" Target="https://podminky.urs.cz/item/CS_URS_2023_01/56108111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C2_20_35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Stezka pro chodce a cyklisty u hotelu Ameryka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6. 10. 2021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'SO_101_1 - Stezka pro cho...'!J30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'SO_101_1 - Stezka pro cho...'!P125</f>
        <v>0</v>
      </c>
      <c r="AV95" s="128">
        <f>'SO_101_1 - Stezka pro cho...'!J33</f>
        <v>0</v>
      </c>
      <c r="AW95" s="128">
        <f>'SO_101_1 - Stezka pro cho...'!J34</f>
        <v>0</v>
      </c>
      <c r="AX95" s="128">
        <f>'SO_101_1 - Stezka pro cho...'!J35</f>
        <v>0</v>
      </c>
      <c r="AY95" s="128">
        <f>'SO_101_1 - Stezka pro cho...'!J36</f>
        <v>0</v>
      </c>
      <c r="AZ95" s="128">
        <f>'SO_101_1 - Stezka pro cho...'!F33</f>
        <v>0</v>
      </c>
      <c r="BA95" s="128">
        <f>'SO_101_1 - Stezka pro cho...'!F34</f>
        <v>0</v>
      </c>
      <c r="BB95" s="128">
        <f>'SO_101_1 - Stezka pro cho...'!F35</f>
        <v>0</v>
      </c>
      <c r="BC95" s="128">
        <f>'SO_101_1 - Stezka pro cho...'!F36</f>
        <v>0</v>
      </c>
      <c r="BD95" s="130">
        <f>'SO_101_1 - Stezka pro cho...'!F37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24.7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'SO_101_2 - Stezka pro cho...'!J30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'SO_101_2 - Stezka pro cho...'!P118</f>
        <v>0</v>
      </c>
      <c r="AV96" s="128">
        <f>'SO_101_2 - Stezka pro cho...'!J33</f>
        <v>0</v>
      </c>
      <c r="AW96" s="128">
        <f>'SO_101_2 - Stezka pro cho...'!J34</f>
        <v>0</v>
      </c>
      <c r="AX96" s="128">
        <f>'SO_101_2 - Stezka pro cho...'!J35</f>
        <v>0</v>
      </c>
      <c r="AY96" s="128">
        <f>'SO_101_2 - Stezka pro cho...'!J36</f>
        <v>0</v>
      </c>
      <c r="AZ96" s="128">
        <f>'SO_101_2 - Stezka pro cho...'!F33</f>
        <v>0</v>
      </c>
      <c r="BA96" s="128">
        <f>'SO_101_2 - Stezka pro cho...'!F34</f>
        <v>0</v>
      </c>
      <c r="BB96" s="128">
        <f>'SO_101_2 - Stezka pro cho...'!F35</f>
        <v>0</v>
      </c>
      <c r="BC96" s="128">
        <f>'SO_101_2 - Stezka pro cho...'!F36</f>
        <v>0</v>
      </c>
      <c r="BD96" s="130">
        <f>'SO_101_2 - Stezka pro cho...'!F37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'ST - Stabilizace podkladu'!J30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'ST - Stabilizace podkladu'!P120</f>
        <v>0</v>
      </c>
      <c r="AV97" s="128">
        <f>'ST - Stabilizace podkladu'!J33</f>
        <v>0</v>
      </c>
      <c r="AW97" s="128">
        <f>'ST - Stabilizace podkladu'!J34</f>
        <v>0</v>
      </c>
      <c r="AX97" s="128">
        <f>'ST - Stabilizace podkladu'!J35</f>
        <v>0</v>
      </c>
      <c r="AY97" s="128">
        <f>'ST - Stabilizace podkladu'!J36</f>
        <v>0</v>
      </c>
      <c r="AZ97" s="128">
        <f>'ST - Stabilizace podkladu'!F33</f>
        <v>0</v>
      </c>
      <c r="BA97" s="128">
        <f>'ST - Stabilizace podkladu'!F34</f>
        <v>0</v>
      </c>
      <c r="BB97" s="128">
        <f>'ST - Stabilizace podkladu'!F35</f>
        <v>0</v>
      </c>
      <c r="BC97" s="128">
        <f>'ST - Stabilizace podkladu'!F36</f>
        <v>0</v>
      </c>
      <c r="BD97" s="130">
        <f>'ST - Stabilizace podkladu'!F37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'VN_1 - Vedlejší náklady_u...'!J30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'VN_1 - Vedlejší náklady_u...'!P117</f>
        <v>0</v>
      </c>
      <c r="AV98" s="128">
        <f>'VN_1 - Vedlejší náklady_u...'!J33</f>
        <v>0</v>
      </c>
      <c r="AW98" s="128">
        <f>'VN_1 - Vedlejší náklady_u...'!J34</f>
        <v>0</v>
      </c>
      <c r="AX98" s="128">
        <f>'VN_1 - Vedlejší náklady_u...'!J35</f>
        <v>0</v>
      </c>
      <c r="AY98" s="128">
        <f>'VN_1 - Vedlejší náklady_u...'!J36</f>
        <v>0</v>
      </c>
      <c r="AZ98" s="128">
        <f>'VN_1 - Vedlejší náklady_u...'!F33</f>
        <v>0</v>
      </c>
      <c r="BA98" s="128">
        <f>'VN_1 - Vedlejší náklady_u...'!F34</f>
        <v>0</v>
      </c>
      <c r="BB98" s="128">
        <f>'VN_1 - Vedlejší náklady_u...'!F35</f>
        <v>0</v>
      </c>
      <c r="BC98" s="128">
        <f>'VN_1 - Vedlejší náklady_u...'!F36</f>
        <v>0</v>
      </c>
      <c r="BD98" s="130">
        <f>'VN_1 - Vedlejší náklady_u...'!F37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'VN_2 - Vedlejší náklady_n...'!J30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32">
        <v>0</v>
      </c>
      <c r="AT99" s="133">
        <f>ROUND(SUM(AV99:AW99),2)</f>
        <v>0</v>
      </c>
      <c r="AU99" s="134">
        <f>'VN_2 - Vedlejší náklady_n...'!P117</f>
        <v>0</v>
      </c>
      <c r="AV99" s="133">
        <f>'VN_2 - Vedlejší náklady_n...'!J33</f>
        <v>0</v>
      </c>
      <c r="AW99" s="133">
        <f>'VN_2 - Vedlejší náklady_n...'!J34</f>
        <v>0</v>
      </c>
      <c r="AX99" s="133">
        <f>'VN_2 - Vedlejší náklady_n...'!J35</f>
        <v>0</v>
      </c>
      <c r="AY99" s="133">
        <f>'VN_2 - Vedlejší náklady_n...'!J36</f>
        <v>0</v>
      </c>
      <c r="AZ99" s="133">
        <f>'VN_2 - Vedlejší náklady_n...'!F33</f>
        <v>0</v>
      </c>
      <c r="BA99" s="133">
        <f>'VN_2 - Vedlejší náklady_n...'!F34</f>
        <v>0</v>
      </c>
      <c r="BB99" s="133">
        <f>'VN_2 - Vedlejší náklady_n...'!F35</f>
        <v>0</v>
      </c>
      <c r="BC99" s="133">
        <f>'VN_2 - Vedlejší náklady_n...'!F36</f>
        <v>0</v>
      </c>
      <c r="BD99" s="135">
        <f>'VN_2 - Vedlejší náklady_n...'!F37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EZW6H8IRpGxkin0S7HkRsP53Dhgohmzq86ZeizKcNXyMxHl6+DNZ3yr4C3iof/5wngrmV5s05eChBGNxpTjNxg==" hashValue="T8o6FZOiYf5lcqRZdbyrVd8+AzeCFdkk23pYw4jadkO6Odj1Eh8cad8owyQLGScnSc0IRjsVcEUlUe0gLE2u+g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_101_1 - Stezka pro cho...'!C2" display="/"/>
    <hyperlink ref="A96" location="'SO_101_2 - Stezka pro cho...'!C2" display="/"/>
    <hyperlink ref="A97" location="'ST - Stabilizace podkladu'!C2" display="/"/>
    <hyperlink ref="A98" location="'VN_1 - Vedlejší náklady_u...'!C2" display="/"/>
    <hyperlink ref="A99" location="'VN_2 - Vedlejší náklady_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Stezka pro chodce a cyklisty u hotelu Ameryka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21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21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ROUND((SUM(BE125:BE310)),  2)</f>
        <v>0</v>
      </c>
      <c r="G33" s="38"/>
      <c r="H33" s="38"/>
      <c r="I33" s="155">
        <v>0.20999999999999999</v>
      </c>
      <c r="J33" s="154">
        <f>ROUND(((SUM(BE125:BE310))*I33),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ROUND((SUM(BF125:BF310)),  2)</f>
        <v>0</v>
      </c>
      <c r="G34" s="38"/>
      <c r="H34" s="38"/>
      <c r="I34" s="155">
        <v>0.14999999999999999</v>
      </c>
      <c r="J34" s="154">
        <f>ROUND(((SUM(BF125:BF310))*I34),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ROUND((SUM(BG125:BG310)),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ROUND((SUM(BH125:BH310)),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ROUND((SUM(BI125:BI310)),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Stezka pro chodce a cyklisty u hotelu Ameryka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SO_101_1 - Stezka pro chodce a cyklisty_uznatelné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105</v>
      </c>
      <c r="E98" s="182"/>
      <c r="F98" s="182"/>
      <c r="G98" s="182"/>
      <c r="H98" s="182"/>
      <c r="I98" s="182"/>
      <c r="J98" s="183">
        <f>J179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106</v>
      </c>
      <c r="E99" s="182"/>
      <c r="F99" s="182"/>
      <c r="G99" s="182"/>
      <c r="H99" s="182"/>
      <c r="I99" s="182"/>
      <c r="J99" s="183">
        <f>J212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107</v>
      </c>
      <c r="E100" s="182"/>
      <c r="F100" s="182"/>
      <c r="G100" s="182"/>
      <c r="H100" s="182"/>
      <c r="I100" s="182"/>
      <c r="J100" s="183">
        <f>J224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108</v>
      </c>
      <c r="E101" s="182"/>
      <c r="F101" s="182"/>
      <c r="G101" s="182"/>
      <c r="H101" s="182"/>
      <c r="I101" s="182"/>
      <c r="J101" s="183">
        <f>J285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J288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110</v>
      </c>
      <c r="E103" s="182"/>
      <c r="F103" s="182"/>
      <c r="G103" s="182"/>
      <c r="H103" s="182"/>
      <c r="I103" s="182"/>
      <c r="J103" s="183">
        <f>J289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111</v>
      </c>
      <c r="E104" s="182"/>
      <c r="F104" s="182"/>
      <c r="G104" s="182"/>
      <c r="H104" s="182"/>
      <c r="I104" s="182"/>
      <c r="J104" s="183">
        <f>J295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9"/>
      <c r="C105" s="180"/>
      <c r="D105" s="181" t="s">
        <v>112</v>
      </c>
      <c r="E105" s="182"/>
      <c r="F105" s="182"/>
      <c r="G105" s="182"/>
      <c r="H105" s="182"/>
      <c r="I105" s="182"/>
      <c r="J105" s="183">
        <f>J305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Stezka pro chodce a cyklisty u hotelu Ameryka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SO_101_1 - Stezka pro chodce a cyklisty_uznatelné náklady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6. 10. 2021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114</v>
      </c>
      <c r="D124" s="194" t="s">
        <v>58</v>
      </c>
      <c r="E124" s="194" t="s">
        <v>54</v>
      </c>
      <c r="F124" s="194" t="s">
        <v>55</v>
      </c>
      <c r="G124" s="194" t="s">
        <v>115</v>
      </c>
      <c r="H124" s="194" t="s">
        <v>116</v>
      </c>
      <c r="I124" s="194" t="s">
        <v>117</v>
      </c>
      <c r="J124" s="194" t="s">
        <v>101</v>
      </c>
      <c r="K124" s="195" t="s">
        <v>118</v>
      </c>
      <c r="L124" s="196"/>
      <c r="M124" s="100" t="s">
        <v>1</v>
      </c>
      <c r="N124" s="101" t="s">
        <v>37</v>
      </c>
      <c r="O124" s="101" t="s">
        <v>119</v>
      </c>
      <c r="P124" s="101" t="s">
        <v>120</v>
      </c>
      <c r="Q124" s="101" t="s">
        <v>121</v>
      </c>
      <c r="R124" s="101" t="s">
        <v>122</v>
      </c>
      <c r="S124" s="101" t="s">
        <v>123</v>
      </c>
      <c r="T124" s="102" t="s">
        <v>124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125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P126+P179+P212+P224+P285+P289+P295+P305</f>
        <v>0</v>
      </c>
      <c r="Q125" s="104"/>
      <c r="R125" s="199">
        <f>R126+R179+R212+R224+R285+R289+R295+R305</f>
        <v>1742.9954082999996</v>
      </c>
      <c r="S125" s="104"/>
      <c r="T125" s="200">
        <f>T126+T179+T212+T224+T285+T289+T295+T305</f>
        <v>23.751000000000001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103</v>
      </c>
      <c r="BK125" s="201">
        <f>BK126+BK179+BK212+BK224+BK285+BK289+BK295+BK305</f>
        <v>0</v>
      </c>
    </row>
    <row r="126" s="12" customFormat="1" ht="25.92" customHeight="1">
      <c r="A126" s="12"/>
      <c r="B126" s="202"/>
      <c r="C126" s="203"/>
      <c r="D126" s="204" t="s">
        <v>72</v>
      </c>
      <c r="E126" s="205" t="s">
        <v>126</v>
      </c>
      <c r="F126" s="205" t="s">
        <v>127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SUM(P127:P178)</f>
        <v>0</v>
      </c>
      <c r="Q126" s="210"/>
      <c r="R126" s="211">
        <f>SUM(R127:R178)</f>
        <v>122.08631299999999</v>
      </c>
      <c r="S126" s="210"/>
      <c r="T126" s="212">
        <f>SUM(T127:T178)</f>
        <v>23.751000000000001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73</v>
      </c>
      <c r="AY126" s="213" t="s">
        <v>128</v>
      </c>
      <c r="BK126" s="215">
        <f>SUM(BK127:BK178)</f>
        <v>0</v>
      </c>
    </row>
    <row r="127" s="2" customFormat="1" ht="16.5" customHeight="1">
      <c r="A127" s="38"/>
      <c r="B127" s="39"/>
      <c r="C127" s="216" t="s">
        <v>81</v>
      </c>
      <c r="D127" s="216" t="s">
        <v>129</v>
      </c>
      <c r="E127" s="217" t="s">
        <v>130</v>
      </c>
      <c r="F127" s="218" t="s">
        <v>131</v>
      </c>
      <c r="G127" s="219" t="s">
        <v>132</v>
      </c>
      <c r="H127" s="220">
        <v>81.900000000000006</v>
      </c>
      <c r="I127" s="221"/>
      <c r="J127" s="222">
        <f>ROUND(I127*H127,2)</f>
        <v>0</v>
      </c>
      <c r="K127" s="218" t="s">
        <v>133</v>
      </c>
      <c r="L127" s="44"/>
      <c r="M127" s="223" t="s">
        <v>1</v>
      </c>
      <c r="N127" s="224" t="s">
        <v>38</v>
      </c>
      <c r="O127" s="91"/>
      <c r="P127" s="225">
        <f>O127*H127</f>
        <v>0</v>
      </c>
      <c r="Q127" s="225">
        <v>0</v>
      </c>
      <c r="R127" s="225">
        <f>Q127*H127</f>
        <v>0</v>
      </c>
      <c r="S127" s="225">
        <v>0.28999999999999998</v>
      </c>
      <c r="T127" s="226">
        <f>S127*H127</f>
        <v>23.751000000000001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7" t="s">
        <v>134</v>
      </c>
      <c r="AT127" s="227" t="s">
        <v>129</v>
      </c>
      <c r="AU127" s="227" t="s">
        <v>81</v>
      </c>
      <c r="AY127" s="17" t="s">
        <v>128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81</v>
      </c>
      <c r="BK127" s="228">
        <f>ROUND(I127*H127,2)</f>
        <v>0</v>
      </c>
      <c r="BL127" s="17" t="s">
        <v>134</v>
      </c>
      <c r="BM127" s="227" t="s">
        <v>135</v>
      </c>
    </row>
    <row r="128" s="2" customFormat="1">
      <c r="A128" s="38"/>
      <c r="B128" s="39"/>
      <c r="C128" s="40"/>
      <c r="D128" s="229" t="s">
        <v>136</v>
      </c>
      <c r="E128" s="40"/>
      <c r="F128" s="230" t="s">
        <v>137</v>
      </c>
      <c r="G128" s="40"/>
      <c r="H128" s="40"/>
      <c r="I128" s="231"/>
      <c r="J128" s="40"/>
      <c r="K128" s="40"/>
      <c r="L128" s="44"/>
      <c r="M128" s="232"/>
      <c r="N128" s="23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81</v>
      </c>
    </row>
    <row r="129" s="2" customFormat="1" ht="21.75" customHeight="1">
      <c r="A129" s="38"/>
      <c r="B129" s="39"/>
      <c r="C129" s="216" t="s">
        <v>83</v>
      </c>
      <c r="D129" s="216" t="s">
        <v>129</v>
      </c>
      <c r="E129" s="217" t="s">
        <v>138</v>
      </c>
      <c r="F129" s="218" t="s">
        <v>139</v>
      </c>
      <c r="G129" s="219" t="s">
        <v>140</v>
      </c>
      <c r="H129" s="220">
        <v>725.20699999999999</v>
      </c>
      <c r="I129" s="221"/>
      <c r="J129" s="222">
        <f>ROUND(I129*H129,2)</f>
        <v>0</v>
      </c>
      <c r="K129" s="218" t="s">
        <v>133</v>
      </c>
      <c r="L129" s="44"/>
      <c r="M129" s="223" t="s">
        <v>1</v>
      </c>
      <c r="N129" s="224" t="s">
        <v>38</v>
      </c>
      <c r="O129" s="91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7" t="s">
        <v>134</v>
      </c>
      <c r="AT129" s="227" t="s">
        <v>129</v>
      </c>
      <c r="AU129" s="227" t="s">
        <v>81</v>
      </c>
      <c r="AY129" s="17" t="s">
        <v>128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81</v>
      </c>
      <c r="BK129" s="228">
        <f>ROUND(I129*H129,2)</f>
        <v>0</v>
      </c>
      <c r="BL129" s="17" t="s">
        <v>134</v>
      </c>
      <c r="BM129" s="227" t="s">
        <v>141</v>
      </c>
    </row>
    <row r="130" s="2" customFormat="1">
      <c r="A130" s="38"/>
      <c r="B130" s="39"/>
      <c r="C130" s="40"/>
      <c r="D130" s="229" t="s">
        <v>136</v>
      </c>
      <c r="E130" s="40"/>
      <c r="F130" s="230" t="s">
        <v>142</v>
      </c>
      <c r="G130" s="40"/>
      <c r="H130" s="40"/>
      <c r="I130" s="231"/>
      <c r="J130" s="40"/>
      <c r="K130" s="40"/>
      <c r="L130" s="44"/>
      <c r="M130" s="232"/>
      <c r="N130" s="23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136</v>
      </c>
      <c r="AU130" s="17" t="s">
        <v>81</v>
      </c>
    </row>
    <row r="131" s="2" customFormat="1" ht="21.75" customHeight="1">
      <c r="A131" s="38"/>
      <c r="B131" s="39"/>
      <c r="C131" s="216" t="s">
        <v>143</v>
      </c>
      <c r="D131" s="216" t="s">
        <v>129</v>
      </c>
      <c r="E131" s="217" t="s">
        <v>144</v>
      </c>
      <c r="F131" s="218" t="s">
        <v>145</v>
      </c>
      <c r="G131" s="219" t="s">
        <v>140</v>
      </c>
      <c r="H131" s="220">
        <v>156.40000000000001</v>
      </c>
      <c r="I131" s="221"/>
      <c r="J131" s="222">
        <f>ROUND(I131*H131,2)</f>
        <v>0</v>
      </c>
      <c r="K131" s="218" t="s">
        <v>1</v>
      </c>
      <c r="L131" s="44"/>
      <c r="M131" s="223" t="s">
        <v>1</v>
      </c>
      <c r="N131" s="224" t="s">
        <v>38</v>
      </c>
      <c r="O131" s="91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134</v>
      </c>
      <c r="AT131" s="227" t="s">
        <v>129</v>
      </c>
      <c r="AU131" s="227" t="s">
        <v>81</v>
      </c>
      <c r="AY131" s="17" t="s">
        <v>128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81</v>
      </c>
      <c r="BK131" s="228">
        <f>ROUND(I131*H131,2)</f>
        <v>0</v>
      </c>
      <c r="BL131" s="17" t="s">
        <v>134</v>
      </c>
      <c r="BM131" s="227" t="s">
        <v>146</v>
      </c>
    </row>
    <row r="132" s="2" customFormat="1" ht="21.75" customHeight="1">
      <c r="A132" s="38"/>
      <c r="B132" s="39"/>
      <c r="C132" s="216" t="s">
        <v>134</v>
      </c>
      <c r="D132" s="216" t="s">
        <v>129</v>
      </c>
      <c r="E132" s="217" t="s">
        <v>147</v>
      </c>
      <c r="F132" s="218" t="s">
        <v>148</v>
      </c>
      <c r="G132" s="219" t="s">
        <v>140</v>
      </c>
      <c r="H132" s="220">
        <v>6.4000000000000004</v>
      </c>
      <c r="I132" s="221"/>
      <c r="J132" s="222">
        <f>ROUND(I132*H132,2)</f>
        <v>0</v>
      </c>
      <c r="K132" s="218" t="s">
        <v>1</v>
      </c>
      <c r="L132" s="44"/>
      <c r="M132" s="223" t="s">
        <v>1</v>
      </c>
      <c r="N132" s="224" t="s">
        <v>38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134</v>
      </c>
      <c r="AT132" s="227" t="s">
        <v>129</v>
      </c>
      <c r="AU132" s="227" t="s">
        <v>81</v>
      </c>
      <c r="AY132" s="17" t="s">
        <v>128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81</v>
      </c>
      <c r="BK132" s="228">
        <f>ROUND(I132*H132,2)</f>
        <v>0</v>
      </c>
      <c r="BL132" s="17" t="s">
        <v>134</v>
      </c>
      <c r="BM132" s="227" t="s">
        <v>149</v>
      </c>
    </row>
    <row r="133" s="2" customFormat="1" ht="16.5" customHeight="1">
      <c r="A133" s="38"/>
      <c r="B133" s="39"/>
      <c r="C133" s="216" t="s">
        <v>150</v>
      </c>
      <c r="D133" s="216" t="s">
        <v>129</v>
      </c>
      <c r="E133" s="217" t="s">
        <v>151</v>
      </c>
      <c r="F133" s="218" t="s">
        <v>152</v>
      </c>
      <c r="G133" s="219" t="s">
        <v>132</v>
      </c>
      <c r="H133" s="220">
        <v>926</v>
      </c>
      <c r="I133" s="221"/>
      <c r="J133" s="222">
        <f>ROUND(I133*H133,2)</f>
        <v>0</v>
      </c>
      <c r="K133" s="218" t="s">
        <v>1</v>
      </c>
      <c r="L133" s="44"/>
      <c r="M133" s="223" t="s">
        <v>1</v>
      </c>
      <c r="N133" s="224" t="s">
        <v>38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134</v>
      </c>
      <c r="AT133" s="227" t="s">
        <v>129</v>
      </c>
      <c r="AU133" s="227" t="s">
        <v>81</v>
      </c>
      <c r="AY133" s="17" t="s">
        <v>128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81</v>
      </c>
      <c r="BK133" s="228">
        <f>ROUND(I133*H133,2)</f>
        <v>0</v>
      </c>
      <c r="BL133" s="17" t="s">
        <v>134</v>
      </c>
      <c r="BM133" s="227" t="s">
        <v>153</v>
      </c>
    </row>
    <row r="134" s="2" customFormat="1" ht="16.5" customHeight="1">
      <c r="A134" s="38"/>
      <c r="B134" s="39"/>
      <c r="C134" s="216" t="s">
        <v>154</v>
      </c>
      <c r="D134" s="216" t="s">
        <v>129</v>
      </c>
      <c r="E134" s="217" t="s">
        <v>155</v>
      </c>
      <c r="F134" s="218" t="s">
        <v>156</v>
      </c>
      <c r="G134" s="219" t="s">
        <v>140</v>
      </c>
      <c r="H134" s="220">
        <v>180.34999999999999</v>
      </c>
      <c r="I134" s="221"/>
      <c r="J134" s="222">
        <f>ROUND(I134*H134,2)</f>
        <v>0</v>
      </c>
      <c r="K134" s="218" t="s">
        <v>133</v>
      </c>
      <c r="L134" s="44"/>
      <c r="M134" s="223" t="s">
        <v>1</v>
      </c>
      <c r="N134" s="224" t="s">
        <v>38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134</v>
      </c>
      <c r="AT134" s="227" t="s">
        <v>129</v>
      </c>
      <c r="AU134" s="227" t="s">
        <v>81</v>
      </c>
      <c r="AY134" s="17" t="s">
        <v>128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81</v>
      </c>
      <c r="BK134" s="228">
        <f>ROUND(I134*H134,2)</f>
        <v>0</v>
      </c>
      <c r="BL134" s="17" t="s">
        <v>134</v>
      </c>
      <c r="BM134" s="227" t="s">
        <v>157</v>
      </c>
    </row>
    <row r="135" s="2" customFormat="1">
      <c r="A135" s="38"/>
      <c r="B135" s="39"/>
      <c r="C135" s="40"/>
      <c r="D135" s="229" t="s">
        <v>136</v>
      </c>
      <c r="E135" s="40"/>
      <c r="F135" s="230" t="s">
        <v>158</v>
      </c>
      <c r="G135" s="40"/>
      <c r="H135" s="40"/>
      <c r="I135" s="231"/>
      <c r="J135" s="40"/>
      <c r="K135" s="40"/>
      <c r="L135" s="44"/>
      <c r="M135" s="232"/>
      <c r="N135" s="23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81</v>
      </c>
    </row>
    <row r="136" s="13" customFormat="1">
      <c r="A136" s="13"/>
      <c r="B136" s="234"/>
      <c r="C136" s="235"/>
      <c r="D136" s="236" t="s">
        <v>159</v>
      </c>
      <c r="E136" s="237" t="s">
        <v>1</v>
      </c>
      <c r="F136" s="238" t="s">
        <v>160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159</v>
      </c>
      <c r="AU136" s="244" t="s">
        <v>81</v>
      </c>
      <c r="AV136" s="13" t="s">
        <v>81</v>
      </c>
      <c r="AW136" s="13" t="s">
        <v>30</v>
      </c>
      <c r="AX136" s="13" t="s">
        <v>73</v>
      </c>
      <c r="AY136" s="244" t="s">
        <v>128</v>
      </c>
    </row>
    <row r="137" s="14" customFormat="1">
      <c r="A137" s="14"/>
      <c r="B137" s="245"/>
      <c r="C137" s="246"/>
      <c r="D137" s="236" t="s">
        <v>159</v>
      </c>
      <c r="E137" s="247" t="s">
        <v>1</v>
      </c>
      <c r="F137" s="248" t="s">
        <v>161</v>
      </c>
      <c r="G137" s="246"/>
      <c r="H137" s="249">
        <v>87.75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159</v>
      </c>
      <c r="AU137" s="255" t="s">
        <v>81</v>
      </c>
      <c r="AV137" s="14" t="s">
        <v>83</v>
      </c>
      <c r="AW137" s="14" t="s">
        <v>30</v>
      </c>
      <c r="AX137" s="14" t="s">
        <v>73</v>
      </c>
      <c r="AY137" s="255" t="s">
        <v>128</v>
      </c>
    </row>
    <row r="138" s="14" customFormat="1">
      <c r="A138" s="14"/>
      <c r="B138" s="245"/>
      <c r="C138" s="246"/>
      <c r="D138" s="236" t="s">
        <v>159</v>
      </c>
      <c r="E138" s="247" t="s">
        <v>1</v>
      </c>
      <c r="F138" s="248" t="s">
        <v>162</v>
      </c>
      <c r="G138" s="246"/>
      <c r="H138" s="249">
        <v>92.599999999999994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159</v>
      </c>
      <c r="AU138" s="255" t="s">
        <v>81</v>
      </c>
      <c r="AV138" s="14" t="s">
        <v>83</v>
      </c>
      <c r="AW138" s="14" t="s">
        <v>30</v>
      </c>
      <c r="AX138" s="14" t="s">
        <v>73</v>
      </c>
      <c r="AY138" s="255" t="s">
        <v>128</v>
      </c>
    </row>
    <row r="139" s="15" customFormat="1">
      <c r="A139" s="15"/>
      <c r="B139" s="256"/>
      <c r="C139" s="257"/>
      <c r="D139" s="236" t="s">
        <v>159</v>
      </c>
      <c r="E139" s="258" t="s">
        <v>1</v>
      </c>
      <c r="F139" s="259" t="s">
        <v>163</v>
      </c>
      <c r="G139" s="257"/>
      <c r="H139" s="260">
        <v>180.34999999999999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159</v>
      </c>
      <c r="AU139" s="266" t="s">
        <v>81</v>
      </c>
      <c r="AV139" s="15" t="s">
        <v>134</v>
      </c>
      <c r="AW139" s="15" t="s">
        <v>30</v>
      </c>
      <c r="AX139" s="15" t="s">
        <v>81</v>
      </c>
      <c r="AY139" s="266" t="s">
        <v>128</v>
      </c>
    </row>
    <row r="140" s="2" customFormat="1" ht="16.5" customHeight="1">
      <c r="A140" s="38"/>
      <c r="B140" s="39"/>
      <c r="C140" s="216" t="s">
        <v>164</v>
      </c>
      <c r="D140" s="216" t="s">
        <v>129</v>
      </c>
      <c r="E140" s="217" t="s">
        <v>165</v>
      </c>
      <c r="F140" s="218" t="s">
        <v>166</v>
      </c>
      <c r="G140" s="219" t="s">
        <v>140</v>
      </c>
      <c r="H140" s="220">
        <v>719.74900000000002</v>
      </c>
      <c r="I140" s="221"/>
      <c r="J140" s="222">
        <f>ROUND(I140*H140,2)</f>
        <v>0</v>
      </c>
      <c r="K140" s="218" t="s">
        <v>1</v>
      </c>
      <c r="L140" s="44"/>
      <c r="M140" s="223" t="s">
        <v>1</v>
      </c>
      <c r="N140" s="224" t="s">
        <v>38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134</v>
      </c>
      <c r="AT140" s="227" t="s">
        <v>129</v>
      </c>
      <c r="AU140" s="227" t="s">
        <v>81</v>
      </c>
      <c r="AY140" s="17" t="s">
        <v>128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81</v>
      </c>
      <c r="BK140" s="228">
        <f>ROUND(I140*H140,2)</f>
        <v>0</v>
      </c>
      <c r="BL140" s="17" t="s">
        <v>134</v>
      </c>
      <c r="BM140" s="227" t="s">
        <v>167</v>
      </c>
    </row>
    <row r="141" s="13" customFormat="1">
      <c r="A141" s="13"/>
      <c r="B141" s="234"/>
      <c r="C141" s="235"/>
      <c r="D141" s="236" t="s">
        <v>159</v>
      </c>
      <c r="E141" s="237" t="s">
        <v>1</v>
      </c>
      <c r="F141" s="238" t="s">
        <v>168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159</v>
      </c>
      <c r="AU141" s="244" t="s">
        <v>81</v>
      </c>
      <c r="AV141" s="13" t="s">
        <v>81</v>
      </c>
      <c r="AW141" s="13" t="s">
        <v>30</v>
      </c>
      <c r="AX141" s="13" t="s">
        <v>73</v>
      </c>
      <c r="AY141" s="244" t="s">
        <v>128</v>
      </c>
    </row>
    <row r="142" s="14" customFormat="1">
      <c r="A142" s="14"/>
      <c r="B142" s="245"/>
      <c r="C142" s="246"/>
      <c r="D142" s="236" t="s">
        <v>159</v>
      </c>
      <c r="E142" s="247" t="s">
        <v>1</v>
      </c>
      <c r="F142" s="248" t="s">
        <v>169</v>
      </c>
      <c r="G142" s="246"/>
      <c r="H142" s="249">
        <v>719.74900000000002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159</v>
      </c>
      <c r="AU142" s="255" t="s">
        <v>81</v>
      </c>
      <c r="AV142" s="14" t="s">
        <v>83</v>
      </c>
      <c r="AW142" s="14" t="s">
        <v>30</v>
      </c>
      <c r="AX142" s="14" t="s">
        <v>73</v>
      </c>
      <c r="AY142" s="255" t="s">
        <v>128</v>
      </c>
    </row>
    <row r="143" s="15" customFormat="1">
      <c r="A143" s="15"/>
      <c r="B143" s="256"/>
      <c r="C143" s="257"/>
      <c r="D143" s="236" t="s">
        <v>159</v>
      </c>
      <c r="E143" s="258" t="s">
        <v>1</v>
      </c>
      <c r="F143" s="259" t="s">
        <v>163</v>
      </c>
      <c r="G143" s="257"/>
      <c r="H143" s="260">
        <v>719.74900000000002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159</v>
      </c>
      <c r="AU143" s="266" t="s">
        <v>81</v>
      </c>
      <c r="AV143" s="15" t="s">
        <v>134</v>
      </c>
      <c r="AW143" s="15" t="s">
        <v>30</v>
      </c>
      <c r="AX143" s="15" t="s">
        <v>81</v>
      </c>
      <c r="AY143" s="266" t="s">
        <v>128</v>
      </c>
    </row>
    <row r="144" s="2" customFormat="1" ht="16.5" customHeight="1">
      <c r="A144" s="38"/>
      <c r="B144" s="39"/>
      <c r="C144" s="216" t="s">
        <v>170</v>
      </c>
      <c r="D144" s="216" t="s">
        <v>129</v>
      </c>
      <c r="E144" s="217" t="s">
        <v>171</v>
      </c>
      <c r="F144" s="218" t="s">
        <v>172</v>
      </c>
      <c r="G144" s="219" t="s">
        <v>140</v>
      </c>
      <c r="H144" s="220">
        <v>720.35699999999997</v>
      </c>
      <c r="I144" s="221"/>
      <c r="J144" s="222">
        <f>ROUND(I144*H144,2)</f>
        <v>0</v>
      </c>
      <c r="K144" s="218" t="s">
        <v>1</v>
      </c>
      <c r="L144" s="44"/>
      <c r="M144" s="223" t="s">
        <v>1</v>
      </c>
      <c r="N144" s="224" t="s">
        <v>38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134</v>
      </c>
      <c r="AT144" s="227" t="s">
        <v>129</v>
      </c>
      <c r="AU144" s="227" t="s">
        <v>81</v>
      </c>
      <c r="AY144" s="17" t="s">
        <v>128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81</v>
      </c>
      <c r="BK144" s="228">
        <f>ROUND(I144*H144,2)</f>
        <v>0</v>
      </c>
      <c r="BL144" s="17" t="s">
        <v>134</v>
      </c>
      <c r="BM144" s="227" t="s">
        <v>173</v>
      </c>
    </row>
    <row r="145" s="14" customFormat="1">
      <c r="A145" s="14"/>
      <c r="B145" s="245"/>
      <c r="C145" s="246"/>
      <c r="D145" s="236" t="s">
        <v>159</v>
      </c>
      <c r="E145" s="247" t="s">
        <v>1</v>
      </c>
      <c r="F145" s="248" t="s">
        <v>174</v>
      </c>
      <c r="G145" s="246"/>
      <c r="H145" s="249">
        <v>888.00699999999995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159</v>
      </c>
      <c r="AU145" s="255" t="s">
        <v>81</v>
      </c>
      <c r="AV145" s="14" t="s">
        <v>83</v>
      </c>
      <c r="AW145" s="14" t="s">
        <v>30</v>
      </c>
      <c r="AX145" s="14" t="s">
        <v>73</v>
      </c>
      <c r="AY145" s="255" t="s">
        <v>128</v>
      </c>
    </row>
    <row r="146" s="14" customFormat="1">
      <c r="A146" s="14"/>
      <c r="B146" s="245"/>
      <c r="C146" s="246"/>
      <c r="D146" s="236" t="s">
        <v>159</v>
      </c>
      <c r="E146" s="247" t="s">
        <v>1</v>
      </c>
      <c r="F146" s="248" t="s">
        <v>175</v>
      </c>
      <c r="G146" s="246"/>
      <c r="H146" s="249">
        <v>-167.65000000000001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159</v>
      </c>
      <c r="AU146" s="255" t="s">
        <v>81</v>
      </c>
      <c r="AV146" s="14" t="s">
        <v>83</v>
      </c>
      <c r="AW146" s="14" t="s">
        <v>30</v>
      </c>
      <c r="AX146" s="14" t="s">
        <v>73</v>
      </c>
      <c r="AY146" s="255" t="s">
        <v>128</v>
      </c>
    </row>
    <row r="147" s="15" customFormat="1">
      <c r="A147" s="15"/>
      <c r="B147" s="256"/>
      <c r="C147" s="257"/>
      <c r="D147" s="236" t="s">
        <v>159</v>
      </c>
      <c r="E147" s="258" t="s">
        <v>1</v>
      </c>
      <c r="F147" s="259" t="s">
        <v>163</v>
      </c>
      <c r="G147" s="257"/>
      <c r="H147" s="260">
        <v>720.35699999999997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159</v>
      </c>
      <c r="AU147" s="266" t="s">
        <v>81</v>
      </c>
      <c r="AV147" s="15" t="s">
        <v>134</v>
      </c>
      <c r="AW147" s="15" t="s">
        <v>30</v>
      </c>
      <c r="AX147" s="15" t="s">
        <v>81</v>
      </c>
      <c r="AY147" s="266" t="s">
        <v>128</v>
      </c>
    </row>
    <row r="148" s="2" customFormat="1" ht="16.5" customHeight="1">
      <c r="A148" s="38"/>
      <c r="B148" s="39"/>
      <c r="C148" s="216" t="s">
        <v>176</v>
      </c>
      <c r="D148" s="216" t="s">
        <v>129</v>
      </c>
      <c r="E148" s="217" t="s">
        <v>177</v>
      </c>
      <c r="F148" s="218" t="s">
        <v>178</v>
      </c>
      <c r="G148" s="219" t="s">
        <v>140</v>
      </c>
      <c r="H148" s="220">
        <v>720.35699999999997</v>
      </c>
      <c r="I148" s="221"/>
      <c r="J148" s="222">
        <f>ROUND(I148*H148,2)</f>
        <v>0</v>
      </c>
      <c r="K148" s="218" t="s">
        <v>1</v>
      </c>
      <c r="L148" s="44"/>
      <c r="M148" s="223" t="s">
        <v>1</v>
      </c>
      <c r="N148" s="224" t="s">
        <v>38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134</v>
      </c>
      <c r="AT148" s="227" t="s">
        <v>129</v>
      </c>
      <c r="AU148" s="227" t="s">
        <v>81</v>
      </c>
      <c r="AY148" s="17" t="s">
        <v>128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81</v>
      </c>
      <c r="BK148" s="228">
        <f>ROUND(I148*H148,2)</f>
        <v>0</v>
      </c>
      <c r="BL148" s="17" t="s">
        <v>134</v>
      </c>
      <c r="BM148" s="227" t="s">
        <v>179</v>
      </c>
    </row>
    <row r="149" s="2" customFormat="1" ht="21.75" customHeight="1">
      <c r="A149" s="38"/>
      <c r="B149" s="39"/>
      <c r="C149" s="216" t="s">
        <v>180</v>
      </c>
      <c r="D149" s="216" t="s">
        <v>129</v>
      </c>
      <c r="E149" s="217" t="s">
        <v>181</v>
      </c>
      <c r="F149" s="218" t="s">
        <v>182</v>
      </c>
      <c r="G149" s="219" t="s">
        <v>140</v>
      </c>
      <c r="H149" s="220">
        <v>7203.5699999999997</v>
      </c>
      <c r="I149" s="221"/>
      <c r="J149" s="222">
        <f>ROUND(I149*H149,2)</f>
        <v>0</v>
      </c>
      <c r="K149" s="218" t="s">
        <v>1</v>
      </c>
      <c r="L149" s="44"/>
      <c r="M149" s="223" t="s">
        <v>1</v>
      </c>
      <c r="N149" s="224" t="s">
        <v>38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134</v>
      </c>
      <c r="AT149" s="227" t="s">
        <v>129</v>
      </c>
      <c r="AU149" s="227" t="s">
        <v>81</v>
      </c>
      <c r="AY149" s="17" t="s">
        <v>128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81</v>
      </c>
      <c r="BK149" s="228">
        <f>ROUND(I149*H149,2)</f>
        <v>0</v>
      </c>
      <c r="BL149" s="17" t="s">
        <v>134</v>
      </c>
      <c r="BM149" s="227" t="s">
        <v>183</v>
      </c>
    </row>
    <row r="150" s="2" customFormat="1" ht="16.5" customHeight="1">
      <c r="A150" s="38"/>
      <c r="B150" s="39"/>
      <c r="C150" s="216" t="s">
        <v>184</v>
      </c>
      <c r="D150" s="216" t="s">
        <v>129</v>
      </c>
      <c r="E150" s="217" t="s">
        <v>185</v>
      </c>
      <c r="F150" s="218" t="s">
        <v>186</v>
      </c>
      <c r="G150" s="219" t="s">
        <v>187</v>
      </c>
      <c r="H150" s="220">
        <v>1368.6780000000001</v>
      </c>
      <c r="I150" s="221"/>
      <c r="J150" s="222">
        <f>ROUND(I150*H150,2)</f>
        <v>0</v>
      </c>
      <c r="K150" s="218" t="s">
        <v>1</v>
      </c>
      <c r="L150" s="44"/>
      <c r="M150" s="223" t="s">
        <v>1</v>
      </c>
      <c r="N150" s="224" t="s">
        <v>38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134</v>
      </c>
      <c r="AT150" s="227" t="s">
        <v>129</v>
      </c>
      <c r="AU150" s="227" t="s">
        <v>81</v>
      </c>
      <c r="AY150" s="17" t="s">
        <v>128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81</v>
      </c>
      <c r="BK150" s="228">
        <f>ROUND(I150*H150,2)</f>
        <v>0</v>
      </c>
      <c r="BL150" s="17" t="s">
        <v>134</v>
      </c>
      <c r="BM150" s="227" t="s">
        <v>188</v>
      </c>
    </row>
    <row r="151" s="14" customFormat="1">
      <c r="A151" s="14"/>
      <c r="B151" s="245"/>
      <c r="C151" s="246"/>
      <c r="D151" s="236" t="s">
        <v>159</v>
      </c>
      <c r="E151" s="247" t="s">
        <v>1</v>
      </c>
      <c r="F151" s="248" t="s">
        <v>189</v>
      </c>
      <c r="G151" s="246"/>
      <c r="H151" s="249">
        <v>1368.6780000000001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159</v>
      </c>
      <c r="AU151" s="255" t="s">
        <v>81</v>
      </c>
      <c r="AV151" s="14" t="s">
        <v>83</v>
      </c>
      <c r="AW151" s="14" t="s">
        <v>30</v>
      </c>
      <c r="AX151" s="14" t="s">
        <v>73</v>
      </c>
      <c r="AY151" s="255" t="s">
        <v>128</v>
      </c>
    </row>
    <row r="152" s="15" customFormat="1">
      <c r="A152" s="15"/>
      <c r="B152" s="256"/>
      <c r="C152" s="257"/>
      <c r="D152" s="236" t="s">
        <v>159</v>
      </c>
      <c r="E152" s="258" t="s">
        <v>1</v>
      </c>
      <c r="F152" s="259" t="s">
        <v>163</v>
      </c>
      <c r="G152" s="257"/>
      <c r="H152" s="260">
        <v>1368.6780000000001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159</v>
      </c>
      <c r="AU152" s="266" t="s">
        <v>81</v>
      </c>
      <c r="AV152" s="15" t="s">
        <v>134</v>
      </c>
      <c r="AW152" s="15" t="s">
        <v>30</v>
      </c>
      <c r="AX152" s="15" t="s">
        <v>81</v>
      </c>
      <c r="AY152" s="266" t="s">
        <v>128</v>
      </c>
    </row>
    <row r="153" s="2" customFormat="1" ht="16.5" customHeight="1">
      <c r="A153" s="38"/>
      <c r="B153" s="39"/>
      <c r="C153" s="216" t="s">
        <v>190</v>
      </c>
      <c r="D153" s="216" t="s">
        <v>129</v>
      </c>
      <c r="E153" s="217" t="s">
        <v>191</v>
      </c>
      <c r="F153" s="218" t="s">
        <v>192</v>
      </c>
      <c r="G153" s="219" t="s">
        <v>140</v>
      </c>
      <c r="H153" s="220">
        <v>6.9000000000000004</v>
      </c>
      <c r="I153" s="221"/>
      <c r="J153" s="222">
        <f>ROUND(I153*H153,2)</f>
        <v>0</v>
      </c>
      <c r="K153" s="218" t="s">
        <v>133</v>
      </c>
      <c r="L153" s="44"/>
      <c r="M153" s="223" t="s">
        <v>1</v>
      </c>
      <c r="N153" s="224" t="s">
        <v>38</v>
      </c>
      <c r="O153" s="91"/>
      <c r="P153" s="225">
        <f>O153*H153</f>
        <v>0</v>
      </c>
      <c r="Q153" s="225">
        <v>1.8907700000000001</v>
      </c>
      <c r="R153" s="225">
        <f>Q153*H153</f>
        <v>13.046313000000001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134</v>
      </c>
      <c r="AT153" s="227" t="s">
        <v>129</v>
      </c>
      <c r="AU153" s="227" t="s">
        <v>81</v>
      </c>
      <c r="AY153" s="17" t="s">
        <v>128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81</v>
      </c>
      <c r="BK153" s="228">
        <f>ROUND(I153*H153,2)</f>
        <v>0</v>
      </c>
      <c r="BL153" s="17" t="s">
        <v>134</v>
      </c>
      <c r="BM153" s="227" t="s">
        <v>193</v>
      </c>
    </row>
    <row r="154" s="2" customFormat="1">
      <c r="A154" s="38"/>
      <c r="B154" s="39"/>
      <c r="C154" s="40"/>
      <c r="D154" s="229" t="s">
        <v>136</v>
      </c>
      <c r="E154" s="40"/>
      <c r="F154" s="230" t="s">
        <v>194</v>
      </c>
      <c r="G154" s="40"/>
      <c r="H154" s="40"/>
      <c r="I154" s="231"/>
      <c r="J154" s="40"/>
      <c r="K154" s="40"/>
      <c r="L154" s="44"/>
      <c r="M154" s="232"/>
      <c r="N154" s="23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136</v>
      </c>
      <c r="AU154" s="17" t="s">
        <v>81</v>
      </c>
    </row>
    <row r="155" s="14" customFormat="1">
      <c r="A155" s="14"/>
      <c r="B155" s="245"/>
      <c r="C155" s="246"/>
      <c r="D155" s="236" t="s">
        <v>159</v>
      </c>
      <c r="E155" s="247" t="s">
        <v>1</v>
      </c>
      <c r="F155" s="248" t="s">
        <v>195</v>
      </c>
      <c r="G155" s="246"/>
      <c r="H155" s="249">
        <v>6.9000000000000004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159</v>
      </c>
      <c r="AU155" s="255" t="s">
        <v>81</v>
      </c>
      <c r="AV155" s="14" t="s">
        <v>83</v>
      </c>
      <c r="AW155" s="14" t="s">
        <v>30</v>
      </c>
      <c r="AX155" s="14" t="s">
        <v>73</v>
      </c>
      <c r="AY155" s="255" t="s">
        <v>128</v>
      </c>
    </row>
    <row r="156" s="15" customFormat="1">
      <c r="A156" s="15"/>
      <c r="B156" s="256"/>
      <c r="C156" s="257"/>
      <c r="D156" s="236" t="s">
        <v>159</v>
      </c>
      <c r="E156" s="258" t="s">
        <v>1</v>
      </c>
      <c r="F156" s="259" t="s">
        <v>163</v>
      </c>
      <c r="G156" s="257"/>
      <c r="H156" s="260">
        <v>6.9000000000000004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159</v>
      </c>
      <c r="AU156" s="266" t="s">
        <v>81</v>
      </c>
      <c r="AV156" s="15" t="s">
        <v>134</v>
      </c>
      <c r="AW156" s="15" t="s">
        <v>30</v>
      </c>
      <c r="AX156" s="15" t="s">
        <v>81</v>
      </c>
      <c r="AY156" s="266" t="s">
        <v>128</v>
      </c>
    </row>
    <row r="157" s="2" customFormat="1" ht="16.5" customHeight="1">
      <c r="A157" s="38"/>
      <c r="B157" s="39"/>
      <c r="C157" s="216" t="s">
        <v>196</v>
      </c>
      <c r="D157" s="216" t="s">
        <v>129</v>
      </c>
      <c r="E157" s="217" t="s">
        <v>197</v>
      </c>
      <c r="F157" s="218" t="s">
        <v>198</v>
      </c>
      <c r="G157" s="219" t="s">
        <v>140</v>
      </c>
      <c r="H157" s="220">
        <v>68.150000000000006</v>
      </c>
      <c r="I157" s="221"/>
      <c r="J157" s="222">
        <f>ROUND(I157*H157,2)</f>
        <v>0</v>
      </c>
      <c r="K157" s="218" t="s">
        <v>133</v>
      </c>
      <c r="L157" s="44"/>
      <c r="M157" s="223" t="s">
        <v>1</v>
      </c>
      <c r="N157" s="224" t="s">
        <v>38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134</v>
      </c>
      <c r="AT157" s="227" t="s">
        <v>129</v>
      </c>
      <c r="AU157" s="227" t="s">
        <v>81</v>
      </c>
      <c r="AY157" s="17" t="s">
        <v>128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81</v>
      </c>
      <c r="BK157" s="228">
        <f>ROUND(I157*H157,2)</f>
        <v>0</v>
      </c>
      <c r="BL157" s="17" t="s">
        <v>134</v>
      </c>
      <c r="BM157" s="227" t="s">
        <v>199</v>
      </c>
    </row>
    <row r="158" s="2" customFormat="1">
      <c r="A158" s="38"/>
      <c r="B158" s="39"/>
      <c r="C158" s="40"/>
      <c r="D158" s="229" t="s">
        <v>136</v>
      </c>
      <c r="E158" s="40"/>
      <c r="F158" s="230" t="s">
        <v>200</v>
      </c>
      <c r="G158" s="40"/>
      <c r="H158" s="40"/>
      <c r="I158" s="231"/>
      <c r="J158" s="40"/>
      <c r="K158" s="40"/>
      <c r="L158" s="44"/>
      <c r="M158" s="232"/>
      <c r="N158" s="23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136</v>
      </c>
      <c r="AU158" s="17" t="s">
        <v>81</v>
      </c>
    </row>
    <row r="159" s="2" customFormat="1" ht="16.5" customHeight="1">
      <c r="A159" s="38"/>
      <c r="B159" s="39"/>
      <c r="C159" s="267" t="s">
        <v>201</v>
      </c>
      <c r="D159" s="267" t="s">
        <v>202</v>
      </c>
      <c r="E159" s="268" t="s">
        <v>203</v>
      </c>
      <c r="F159" s="269" t="s">
        <v>204</v>
      </c>
      <c r="G159" s="270" t="s">
        <v>187</v>
      </c>
      <c r="H159" s="271">
        <v>64.879999999999995</v>
      </c>
      <c r="I159" s="272"/>
      <c r="J159" s="273">
        <f>ROUND(I159*H159,2)</f>
        <v>0</v>
      </c>
      <c r="K159" s="269" t="s">
        <v>133</v>
      </c>
      <c r="L159" s="274"/>
      <c r="M159" s="275" t="s">
        <v>1</v>
      </c>
      <c r="N159" s="276" t="s">
        <v>38</v>
      </c>
      <c r="O159" s="91"/>
      <c r="P159" s="225">
        <f>O159*H159</f>
        <v>0</v>
      </c>
      <c r="Q159" s="225">
        <v>1</v>
      </c>
      <c r="R159" s="225">
        <f>Q159*H159</f>
        <v>64.879999999999995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170</v>
      </c>
      <c r="AT159" s="227" t="s">
        <v>202</v>
      </c>
      <c r="AU159" s="227" t="s">
        <v>81</v>
      </c>
      <c r="AY159" s="17" t="s">
        <v>128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81</v>
      </c>
      <c r="BK159" s="228">
        <f>ROUND(I159*H159,2)</f>
        <v>0</v>
      </c>
      <c r="BL159" s="17" t="s">
        <v>134</v>
      </c>
      <c r="BM159" s="227" t="s">
        <v>205</v>
      </c>
    </row>
    <row r="160" s="14" customFormat="1">
      <c r="A160" s="14"/>
      <c r="B160" s="245"/>
      <c r="C160" s="246"/>
      <c r="D160" s="236" t="s">
        <v>159</v>
      </c>
      <c r="E160" s="247" t="s">
        <v>1</v>
      </c>
      <c r="F160" s="248" t="s">
        <v>206</v>
      </c>
      <c r="G160" s="246"/>
      <c r="H160" s="249">
        <v>64.879999999999995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159</v>
      </c>
      <c r="AU160" s="255" t="s">
        <v>81</v>
      </c>
      <c r="AV160" s="14" t="s">
        <v>83</v>
      </c>
      <c r="AW160" s="14" t="s">
        <v>30</v>
      </c>
      <c r="AX160" s="14" t="s">
        <v>73</v>
      </c>
      <c r="AY160" s="255" t="s">
        <v>128</v>
      </c>
    </row>
    <row r="161" s="15" customFormat="1">
      <c r="A161" s="15"/>
      <c r="B161" s="256"/>
      <c r="C161" s="257"/>
      <c r="D161" s="236" t="s">
        <v>159</v>
      </c>
      <c r="E161" s="258" t="s">
        <v>1</v>
      </c>
      <c r="F161" s="259" t="s">
        <v>163</v>
      </c>
      <c r="G161" s="257"/>
      <c r="H161" s="260">
        <v>64.879999999999995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159</v>
      </c>
      <c r="AU161" s="266" t="s">
        <v>81</v>
      </c>
      <c r="AV161" s="15" t="s">
        <v>134</v>
      </c>
      <c r="AW161" s="15" t="s">
        <v>30</v>
      </c>
      <c r="AX161" s="15" t="s">
        <v>81</v>
      </c>
      <c r="AY161" s="266" t="s">
        <v>128</v>
      </c>
    </row>
    <row r="162" s="2" customFormat="1" ht="16.5" customHeight="1">
      <c r="A162" s="38"/>
      <c r="B162" s="39"/>
      <c r="C162" s="267" t="s">
        <v>8</v>
      </c>
      <c r="D162" s="267" t="s">
        <v>202</v>
      </c>
      <c r="E162" s="268" t="s">
        <v>207</v>
      </c>
      <c r="F162" s="269" t="s">
        <v>208</v>
      </c>
      <c r="G162" s="270" t="s">
        <v>187</v>
      </c>
      <c r="H162" s="271">
        <v>44.159999999999997</v>
      </c>
      <c r="I162" s="272"/>
      <c r="J162" s="273">
        <f>ROUND(I162*H162,2)</f>
        <v>0</v>
      </c>
      <c r="K162" s="269" t="s">
        <v>133</v>
      </c>
      <c r="L162" s="274"/>
      <c r="M162" s="275" t="s">
        <v>1</v>
      </c>
      <c r="N162" s="276" t="s">
        <v>38</v>
      </c>
      <c r="O162" s="91"/>
      <c r="P162" s="225">
        <f>O162*H162</f>
        <v>0</v>
      </c>
      <c r="Q162" s="225">
        <v>1</v>
      </c>
      <c r="R162" s="225">
        <f>Q162*H162</f>
        <v>44.159999999999997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170</v>
      </c>
      <c r="AT162" s="227" t="s">
        <v>202</v>
      </c>
      <c r="AU162" s="227" t="s">
        <v>81</v>
      </c>
      <c r="AY162" s="17" t="s">
        <v>128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81</v>
      </c>
      <c r="BK162" s="228">
        <f>ROUND(I162*H162,2)</f>
        <v>0</v>
      </c>
      <c r="BL162" s="17" t="s">
        <v>134</v>
      </c>
      <c r="BM162" s="227" t="s">
        <v>209</v>
      </c>
    </row>
    <row r="163" s="14" customFormat="1">
      <c r="A163" s="14"/>
      <c r="B163" s="245"/>
      <c r="C163" s="246"/>
      <c r="D163" s="236" t="s">
        <v>159</v>
      </c>
      <c r="E163" s="247" t="s">
        <v>1</v>
      </c>
      <c r="F163" s="248" t="s">
        <v>210</v>
      </c>
      <c r="G163" s="246"/>
      <c r="H163" s="249">
        <v>44.159999999999997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159</v>
      </c>
      <c r="AU163" s="255" t="s">
        <v>81</v>
      </c>
      <c r="AV163" s="14" t="s">
        <v>83</v>
      </c>
      <c r="AW163" s="14" t="s">
        <v>30</v>
      </c>
      <c r="AX163" s="14" t="s">
        <v>73</v>
      </c>
      <c r="AY163" s="255" t="s">
        <v>128</v>
      </c>
    </row>
    <row r="164" s="15" customFormat="1">
      <c r="A164" s="15"/>
      <c r="B164" s="256"/>
      <c r="C164" s="257"/>
      <c r="D164" s="236" t="s">
        <v>159</v>
      </c>
      <c r="E164" s="258" t="s">
        <v>1</v>
      </c>
      <c r="F164" s="259" t="s">
        <v>163</v>
      </c>
      <c r="G164" s="257"/>
      <c r="H164" s="260">
        <v>44.159999999999997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159</v>
      </c>
      <c r="AU164" s="266" t="s">
        <v>81</v>
      </c>
      <c r="AV164" s="15" t="s">
        <v>134</v>
      </c>
      <c r="AW164" s="15" t="s">
        <v>30</v>
      </c>
      <c r="AX164" s="15" t="s">
        <v>81</v>
      </c>
      <c r="AY164" s="266" t="s">
        <v>128</v>
      </c>
    </row>
    <row r="165" s="2" customFormat="1" ht="16.5" customHeight="1">
      <c r="A165" s="38"/>
      <c r="B165" s="39"/>
      <c r="C165" s="216" t="s">
        <v>211</v>
      </c>
      <c r="D165" s="216" t="s">
        <v>129</v>
      </c>
      <c r="E165" s="217" t="s">
        <v>212</v>
      </c>
      <c r="F165" s="218" t="s">
        <v>213</v>
      </c>
      <c r="G165" s="219" t="s">
        <v>140</v>
      </c>
      <c r="H165" s="220">
        <v>87.75</v>
      </c>
      <c r="I165" s="221"/>
      <c r="J165" s="222">
        <f>ROUND(I165*H165,2)</f>
        <v>0</v>
      </c>
      <c r="K165" s="218" t="s">
        <v>133</v>
      </c>
      <c r="L165" s="44"/>
      <c r="M165" s="223" t="s">
        <v>1</v>
      </c>
      <c r="N165" s="224" t="s">
        <v>38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134</v>
      </c>
      <c r="AT165" s="227" t="s">
        <v>129</v>
      </c>
      <c r="AU165" s="227" t="s">
        <v>81</v>
      </c>
      <c r="AY165" s="17" t="s">
        <v>128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81</v>
      </c>
      <c r="BK165" s="228">
        <f>ROUND(I165*H165,2)</f>
        <v>0</v>
      </c>
      <c r="BL165" s="17" t="s">
        <v>134</v>
      </c>
      <c r="BM165" s="227" t="s">
        <v>214</v>
      </c>
    </row>
    <row r="166" s="2" customFormat="1">
      <c r="A166" s="38"/>
      <c r="B166" s="39"/>
      <c r="C166" s="40"/>
      <c r="D166" s="229" t="s">
        <v>136</v>
      </c>
      <c r="E166" s="40"/>
      <c r="F166" s="230" t="s">
        <v>215</v>
      </c>
      <c r="G166" s="40"/>
      <c r="H166" s="40"/>
      <c r="I166" s="231"/>
      <c r="J166" s="40"/>
      <c r="K166" s="40"/>
      <c r="L166" s="44"/>
      <c r="M166" s="232"/>
      <c r="N166" s="23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136</v>
      </c>
      <c r="AU166" s="17" t="s">
        <v>81</v>
      </c>
    </row>
    <row r="167" s="13" customFormat="1">
      <c r="A167" s="13"/>
      <c r="B167" s="234"/>
      <c r="C167" s="235"/>
      <c r="D167" s="236" t="s">
        <v>159</v>
      </c>
      <c r="E167" s="237" t="s">
        <v>1</v>
      </c>
      <c r="F167" s="238" t="s">
        <v>216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159</v>
      </c>
      <c r="AU167" s="244" t="s">
        <v>81</v>
      </c>
      <c r="AV167" s="13" t="s">
        <v>81</v>
      </c>
      <c r="AW167" s="13" t="s">
        <v>30</v>
      </c>
      <c r="AX167" s="13" t="s">
        <v>73</v>
      </c>
      <c r="AY167" s="244" t="s">
        <v>128</v>
      </c>
    </row>
    <row r="168" s="14" customFormat="1">
      <c r="A168" s="14"/>
      <c r="B168" s="245"/>
      <c r="C168" s="246"/>
      <c r="D168" s="236" t="s">
        <v>159</v>
      </c>
      <c r="E168" s="247" t="s">
        <v>1</v>
      </c>
      <c r="F168" s="248" t="s">
        <v>217</v>
      </c>
      <c r="G168" s="246"/>
      <c r="H168" s="249">
        <v>87.75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159</v>
      </c>
      <c r="AU168" s="255" t="s">
        <v>81</v>
      </c>
      <c r="AV168" s="14" t="s">
        <v>83</v>
      </c>
      <c r="AW168" s="14" t="s">
        <v>30</v>
      </c>
      <c r="AX168" s="14" t="s">
        <v>73</v>
      </c>
      <c r="AY168" s="255" t="s">
        <v>128</v>
      </c>
    </row>
    <row r="169" s="15" customFormat="1">
      <c r="A169" s="15"/>
      <c r="B169" s="256"/>
      <c r="C169" s="257"/>
      <c r="D169" s="236" t="s">
        <v>159</v>
      </c>
      <c r="E169" s="258" t="s">
        <v>1</v>
      </c>
      <c r="F169" s="259" t="s">
        <v>163</v>
      </c>
      <c r="G169" s="257"/>
      <c r="H169" s="260">
        <v>87.75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159</v>
      </c>
      <c r="AU169" s="266" t="s">
        <v>81</v>
      </c>
      <c r="AV169" s="15" t="s">
        <v>134</v>
      </c>
      <c r="AW169" s="15" t="s">
        <v>30</v>
      </c>
      <c r="AX169" s="15" t="s">
        <v>81</v>
      </c>
      <c r="AY169" s="266" t="s">
        <v>128</v>
      </c>
    </row>
    <row r="170" s="2" customFormat="1" ht="24.15" customHeight="1">
      <c r="A170" s="38"/>
      <c r="B170" s="39"/>
      <c r="C170" s="216" t="s">
        <v>218</v>
      </c>
      <c r="D170" s="216" t="s">
        <v>129</v>
      </c>
      <c r="E170" s="217" t="s">
        <v>219</v>
      </c>
      <c r="F170" s="218" t="s">
        <v>220</v>
      </c>
      <c r="G170" s="219" t="s">
        <v>132</v>
      </c>
      <c r="H170" s="220">
        <v>3840</v>
      </c>
      <c r="I170" s="221"/>
      <c r="J170" s="222">
        <f>ROUND(I170*H170,2)</f>
        <v>0</v>
      </c>
      <c r="K170" s="218" t="s">
        <v>133</v>
      </c>
      <c r="L170" s="44"/>
      <c r="M170" s="223" t="s">
        <v>1</v>
      </c>
      <c r="N170" s="224" t="s">
        <v>38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134</v>
      </c>
      <c r="AT170" s="227" t="s">
        <v>129</v>
      </c>
      <c r="AU170" s="227" t="s">
        <v>81</v>
      </c>
      <c r="AY170" s="17" t="s">
        <v>128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81</v>
      </c>
      <c r="BK170" s="228">
        <f>ROUND(I170*H170,2)</f>
        <v>0</v>
      </c>
      <c r="BL170" s="17" t="s">
        <v>134</v>
      </c>
      <c r="BM170" s="227" t="s">
        <v>221</v>
      </c>
    </row>
    <row r="171" s="2" customFormat="1">
      <c r="A171" s="38"/>
      <c r="B171" s="39"/>
      <c r="C171" s="40"/>
      <c r="D171" s="229" t="s">
        <v>136</v>
      </c>
      <c r="E171" s="40"/>
      <c r="F171" s="230" t="s">
        <v>222</v>
      </c>
      <c r="G171" s="40"/>
      <c r="H171" s="40"/>
      <c r="I171" s="231"/>
      <c r="J171" s="40"/>
      <c r="K171" s="40"/>
      <c r="L171" s="44"/>
      <c r="M171" s="232"/>
      <c r="N171" s="23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136</v>
      </c>
      <c r="AU171" s="17" t="s">
        <v>81</v>
      </c>
    </row>
    <row r="172" s="14" customFormat="1">
      <c r="A172" s="14"/>
      <c r="B172" s="245"/>
      <c r="C172" s="246"/>
      <c r="D172" s="236" t="s">
        <v>159</v>
      </c>
      <c r="E172" s="247" t="s">
        <v>1</v>
      </c>
      <c r="F172" s="248" t="s">
        <v>223</v>
      </c>
      <c r="G172" s="246"/>
      <c r="H172" s="249">
        <v>3840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159</v>
      </c>
      <c r="AU172" s="255" t="s">
        <v>81</v>
      </c>
      <c r="AV172" s="14" t="s">
        <v>83</v>
      </c>
      <c r="AW172" s="14" t="s">
        <v>30</v>
      </c>
      <c r="AX172" s="14" t="s">
        <v>73</v>
      </c>
      <c r="AY172" s="255" t="s">
        <v>128</v>
      </c>
    </row>
    <row r="173" s="15" customFormat="1">
      <c r="A173" s="15"/>
      <c r="B173" s="256"/>
      <c r="C173" s="257"/>
      <c r="D173" s="236" t="s">
        <v>159</v>
      </c>
      <c r="E173" s="258" t="s">
        <v>1</v>
      </c>
      <c r="F173" s="259" t="s">
        <v>163</v>
      </c>
      <c r="G173" s="257"/>
      <c r="H173" s="260">
        <v>3840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159</v>
      </c>
      <c r="AU173" s="266" t="s">
        <v>81</v>
      </c>
      <c r="AV173" s="15" t="s">
        <v>134</v>
      </c>
      <c r="AW173" s="15" t="s">
        <v>30</v>
      </c>
      <c r="AX173" s="15" t="s">
        <v>81</v>
      </c>
      <c r="AY173" s="266" t="s">
        <v>128</v>
      </c>
    </row>
    <row r="174" s="2" customFormat="1" ht="16.5" customHeight="1">
      <c r="A174" s="38"/>
      <c r="B174" s="39"/>
      <c r="C174" s="216" t="s">
        <v>224</v>
      </c>
      <c r="D174" s="216" t="s">
        <v>129</v>
      </c>
      <c r="E174" s="217" t="s">
        <v>225</v>
      </c>
      <c r="F174" s="218" t="s">
        <v>226</v>
      </c>
      <c r="G174" s="219" t="s">
        <v>140</v>
      </c>
      <c r="H174" s="220">
        <v>7.6799999999999997</v>
      </c>
      <c r="I174" s="221"/>
      <c r="J174" s="222">
        <f>ROUND(I174*H174,2)</f>
        <v>0</v>
      </c>
      <c r="K174" s="218" t="s">
        <v>133</v>
      </c>
      <c r="L174" s="44"/>
      <c r="M174" s="223" t="s">
        <v>1</v>
      </c>
      <c r="N174" s="224" t="s">
        <v>38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134</v>
      </c>
      <c r="AT174" s="227" t="s">
        <v>129</v>
      </c>
      <c r="AU174" s="227" t="s">
        <v>81</v>
      </c>
      <c r="AY174" s="17" t="s">
        <v>128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81</v>
      </c>
      <c r="BK174" s="228">
        <f>ROUND(I174*H174,2)</f>
        <v>0</v>
      </c>
      <c r="BL174" s="17" t="s">
        <v>134</v>
      </c>
      <c r="BM174" s="227" t="s">
        <v>227</v>
      </c>
    </row>
    <row r="175" s="2" customFormat="1">
      <c r="A175" s="38"/>
      <c r="B175" s="39"/>
      <c r="C175" s="40"/>
      <c r="D175" s="229" t="s">
        <v>136</v>
      </c>
      <c r="E175" s="40"/>
      <c r="F175" s="230" t="s">
        <v>228</v>
      </c>
      <c r="G175" s="40"/>
      <c r="H175" s="40"/>
      <c r="I175" s="231"/>
      <c r="J175" s="40"/>
      <c r="K175" s="40"/>
      <c r="L175" s="44"/>
      <c r="M175" s="232"/>
      <c r="N175" s="23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136</v>
      </c>
      <c r="AU175" s="17" t="s">
        <v>81</v>
      </c>
    </row>
    <row r="176" s="13" customFormat="1">
      <c r="A176" s="13"/>
      <c r="B176" s="234"/>
      <c r="C176" s="235"/>
      <c r="D176" s="236" t="s">
        <v>159</v>
      </c>
      <c r="E176" s="237" t="s">
        <v>1</v>
      </c>
      <c r="F176" s="238" t="s">
        <v>229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159</v>
      </c>
      <c r="AU176" s="244" t="s">
        <v>81</v>
      </c>
      <c r="AV176" s="13" t="s">
        <v>81</v>
      </c>
      <c r="AW176" s="13" t="s">
        <v>30</v>
      </c>
      <c r="AX176" s="13" t="s">
        <v>73</v>
      </c>
      <c r="AY176" s="244" t="s">
        <v>128</v>
      </c>
    </row>
    <row r="177" s="14" customFormat="1">
      <c r="A177" s="14"/>
      <c r="B177" s="245"/>
      <c r="C177" s="246"/>
      <c r="D177" s="236" t="s">
        <v>159</v>
      </c>
      <c r="E177" s="247" t="s">
        <v>1</v>
      </c>
      <c r="F177" s="248" t="s">
        <v>230</v>
      </c>
      <c r="G177" s="246"/>
      <c r="H177" s="249">
        <v>7.6799999999999997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159</v>
      </c>
      <c r="AU177" s="255" t="s">
        <v>81</v>
      </c>
      <c r="AV177" s="14" t="s">
        <v>83</v>
      </c>
      <c r="AW177" s="14" t="s">
        <v>30</v>
      </c>
      <c r="AX177" s="14" t="s">
        <v>73</v>
      </c>
      <c r="AY177" s="255" t="s">
        <v>128</v>
      </c>
    </row>
    <row r="178" s="15" customFormat="1">
      <c r="A178" s="15"/>
      <c r="B178" s="256"/>
      <c r="C178" s="257"/>
      <c r="D178" s="236" t="s">
        <v>159</v>
      </c>
      <c r="E178" s="258" t="s">
        <v>1</v>
      </c>
      <c r="F178" s="259" t="s">
        <v>163</v>
      </c>
      <c r="G178" s="257"/>
      <c r="H178" s="260">
        <v>7.6799999999999997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159</v>
      </c>
      <c r="AU178" s="266" t="s">
        <v>81</v>
      </c>
      <c r="AV178" s="15" t="s">
        <v>134</v>
      </c>
      <c r="AW178" s="15" t="s">
        <v>30</v>
      </c>
      <c r="AX178" s="15" t="s">
        <v>81</v>
      </c>
      <c r="AY178" s="266" t="s">
        <v>128</v>
      </c>
    </row>
    <row r="179" s="12" customFormat="1" ht="25.92" customHeight="1">
      <c r="A179" s="12"/>
      <c r="B179" s="202"/>
      <c r="C179" s="203"/>
      <c r="D179" s="204" t="s">
        <v>72</v>
      </c>
      <c r="E179" s="205" t="s">
        <v>231</v>
      </c>
      <c r="F179" s="205" t="s">
        <v>232</v>
      </c>
      <c r="G179" s="203"/>
      <c r="H179" s="203"/>
      <c r="I179" s="206"/>
      <c r="J179" s="207">
        <f>BK179</f>
        <v>0</v>
      </c>
      <c r="K179" s="203"/>
      <c r="L179" s="208"/>
      <c r="M179" s="209"/>
      <c r="N179" s="210"/>
      <c r="O179" s="210"/>
      <c r="P179" s="211">
        <f>SUM(P180:P211)</f>
        <v>0</v>
      </c>
      <c r="Q179" s="210"/>
      <c r="R179" s="211">
        <f>SUM(R180:R211)</f>
        <v>1122.6160499999996</v>
      </c>
      <c r="S179" s="210"/>
      <c r="T179" s="212">
        <f>SUM(T180:T211)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81</v>
      </c>
      <c r="AT179" s="214" t="s">
        <v>72</v>
      </c>
      <c r="AU179" s="214" t="s">
        <v>73</v>
      </c>
      <c r="AY179" s="213" t="s">
        <v>128</v>
      </c>
      <c r="BK179" s="215">
        <f>SUM(BK180:BK211)</f>
        <v>0</v>
      </c>
    </row>
    <row r="180" s="2" customFormat="1" ht="16.5" customHeight="1">
      <c r="A180" s="38"/>
      <c r="B180" s="39"/>
      <c r="C180" s="216" t="s">
        <v>233</v>
      </c>
      <c r="D180" s="216" t="s">
        <v>129</v>
      </c>
      <c r="E180" s="217" t="s">
        <v>234</v>
      </c>
      <c r="F180" s="218" t="s">
        <v>235</v>
      </c>
      <c r="G180" s="219" t="s">
        <v>236</v>
      </c>
      <c r="H180" s="220">
        <v>120</v>
      </c>
      <c r="I180" s="221"/>
      <c r="J180" s="222">
        <f>ROUND(I180*H180,2)</f>
        <v>0</v>
      </c>
      <c r="K180" s="218" t="s">
        <v>237</v>
      </c>
      <c r="L180" s="44"/>
      <c r="M180" s="223" t="s">
        <v>1</v>
      </c>
      <c r="N180" s="224" t="s">
        <v>38</v>
      </c>
      <c r="O180" s="91"/>
      <c r="P180" s="225">
        <f>O180*H180</f>
        <v>0</v>
      </c>
      <c r="Q180" s="225">
        <v>0.089359999999999995</v>
      </c>
      <c r="R180" s="225">
        <f>Q180*H180</f>
        <v>10.723199999999999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134</v>
      </c>
      <c r="AT180" s="227" t="s">
        <v>129</v>
      </c>
      <c r="AU180" s="227" t="s">
        <v>81</v>
      </c>
      <c r="AY180" s="17" t="s">
        <v>128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81</v>
      </c>
      <c r="BK180" s="228">
        <f>ROUND(I180*H180,2)</f>
        <v>0</v>
      </c>
      <c r="BL180" s="17" t="s">
        <v>134</v>
      </c>
      <c r="BM180" s="227" t="s">
        <v>238</v>
      </c>
    </row>
    <row r="181" s="2" customFormat="1">
      <c r="A181" s="38"/>
      <c r="B181" s="39"/>
      <c r="C181" s="40"/>
      <c r="D181" s="229" t="s">
        <v>136</v>
      </c>
      <c r="E181" s="40"/>
      <c r="F181" s="230" t="s">
        <v>239</v>
      </c>
      <c r="G181" s="40"/>
      <c r="H181" s="40"/>
      <c r="I181" s="231"/>
      <c r="J181" s="40"/>
      <c r="K181" s="40"/>
      <c r="L181" s="44"/>
      <c r="M181" s="232"/>
      <c r="N181" s="23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136</v>
      </c>
      <c r="AU181" s="17" t="s">
        <v>81</v>
      </c>
    </row>
    <row r="182" s="14" customFormat="1">
      <c r="A182" s="14"/>
      <c r="B182" s="245"/>
      <c r="C182" s="246"/>
      <c r="D182" s="236" t="s">
        <v>159</v>
      </c>
      <c r="E182" s="247" t="s">
        <v>1</v>
      </c>
      <c r="F182" s="248" t="s">
        <v>240</v>
      </c>
      <c r="G182" s="246"/>
      <c r="H182" s="249">
        <v>120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159</v>
      </c>
      <c r="AU182" s="255" t="s">
        <v>81</v>
      </c>
      <c r="AV182" s="14" t="s">
        <v>83</v>
      </c>
      <c r="AW182" s="14" t="s">
        <v>30</v>
      </c>
      <c r="AX182" s="14" t="s">
        <v>73</v>
      </c>
      <c r="AY182" s="255" t="s">
        <v>128</v>
      </c>
    </row>
    <row r="183" s="15" customFormat="1">
      <c r="A183" s="15"/>
      <c r="B183" s="256"/>
      <c r="C183" s="257"/>
      <c r="D183" s="236" t="s">
        <v>159</v>
      </c>
      <c r="E183" s="258" t="s">
        <v>1</v>
      </c>
      <c r="F183" s="259" t="s">
        <v>163</v>
      </c>
      <c r="G183" s="257"/>
      <c r="H183" s="260">
        <v>120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159</v>
      </c>
      <c r="AU183" s="266" t="s">
        <v>81</v>
      </c>
      <c r="AV183" s="15" t="s">
        <v>134</v>
      </c>
      <c r="AW183" s="15" t="s">
        <v>30</v>
      </c>
      <c r="AX183" s="15" t="s">
        <v>81</v>
      </c>
      <c r="AY183" s="266" t="s">
        <v>128</v>
      </c>
    </row>
    <row r="184" s="2" customFormat="1" ht="16.5" customHeight="1">
      <c r="A184" s="38"/>
      <c r="B184" s="39"/>
      <c r="C184" s="267" t="s">
        <v>241</v>
      </c>
      <c r="D184" s="267" t="s">
        <v>202</v>
      </c>
      <c r="E184" s="268" t="s">
        <v>242</v>
      </c>
      <c r="F184" s="269" t="s">
        <v>243</v>
      </c>
      <c r="G184" s="270" t="s">
        <v>236</v>
      </c>
      <c r="H184" s="271">
        <v>121.2</v>
      </c>
      <c r="I184" s="272"/>
      <c r="J184" s="273">
        <f>ROUND(I184*H184,2)</f>
        <v>0</v>
      </c>
      <c r="K184" s="269" t="s">
        <v>237</v>
      </c>
      <c r="L184" s="274"/>
      <c r="M184" s="275" t="s">
        <v>1</v>
      </c>
      <c r="N184" s="276" t="s">
        <v>38</v>
      </c>
      <c r="O184" s="91"/>
      <c r="P184" s="225">
        <f>O184*H184</f>
        <v>0</v>
      </c>
      <c r="Q184" s="225">
        <v>0.122</v>
      </c>
      <c r="R184" s="225">
        <f>Q184*H184</f>
        <v>14.7864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170</v>
      </c>
      <c r="AT184" s="227" t="s">
        <v>202</v>
      </c>
      <c r="AU184" s="227" t="s">
        <v>81</v>
      </c>
      <c r="AY184" s="17" t="s">
        <v>128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81</v>
      </c>
      <c r="BK184" s="228">
        <f>ROUND(I184*H184,2)</f>
        <v>0</v>
      </c>
      <c r="BL184" s="17" t="s">
        <v>134</v>
      </c>
      <c r="BM184" s="227" t="s">
        <v>244</v>
      </c>
    </row>
    <row r="185" s="14" customFormat="1">
      <c r="A185" s="14"/>
      <c r="B185" s="245"/>
      <c r="C185" s="246"/>
      <c r="D185" s="236" t="s">
        <v>159</v>
      </c>
      <c r="E185" s="247" t="s">
        <v>1</v>
      </c>
      <c r="F185" s="248" t="s">
        <v>245</v>
      </c>
      <c r="G185" s="246"/>
      <c r="H185" s="249">
        <v>121.2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159</v>
      </c>
      <c r="AU185" s="255" t="s">
        <v>81</v>
      </c>
      <c r="AV185" s="14" t="s">
        <v>83</v>
      </c>
      <c r="AW185" s="14" t="s">
        <v>30</v>
      </c>
      <c r="AX185" s="14" t="s">
        <v>73</v>
      </c>
      <c r="AY185" s="255" t="s">
        <v>128</v>
      </c>
    </row>
    <row r="186" s="15" customFormat="1">
      <c r="A186" s="15"/>
      <c r="B186" s="256"/>
      <c r="C186" s="257"/>
      <c r="D186" s="236" t="s">
        <v>159</v>
      </c>
      <c r="E186" s="258" t="s">
        <v>1</v>
      </c>
      <c r="F186" s="259" t="s">
        <v>163</v>
      </c>
      <c r="G186" s="257"/>
      <c r="H186" s="260">
        <v>121.2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6" t="s">
        <v>159</v>
      </c>
      <c r="AU186" s="266" t="s">
        <v>81</v>
      </c>
      <c r="AV186" s="15" t="s">
        <v>134</v>
      </c>
      <c r="AW186" s="15" t="s">
        <v>30</v>
      </c>
      <c r="AX186" s="15" t="s">
        <v>81</v>
      </c>
      <c r="AY186" s="266" t="s">
        <v>128</v>
      </c>
    </row>
    <row r="187" s="2" customFormat="1" ht="16.5" customHeight="1">
      <c r="A187" s="38"/>
      <c r="B187" s="39"/>
      <c r="C187" s="216" t="s">
        <v>7</v>
      </c>
      <c r="D187" s="216" t="s">
        <v>129</v>
      </c>
      <c r="E187" s="217" t="s">
        <v>246</v>
      </c>
      <c r="F187" s="218" t="s">
        <v>247</v>
      </c>
      <c r="G187" s="219" t="s">
        <v>132</v>
      </c>
      <c r="H187" s="220">
        <v>2685.9499999999998</v>
      </c>
      <c r="I187" s="221"/>
      <c r="J187" s="222">
        <f>ROUND(I187*H187,2)</f>
        <v>0</v>
      </c>
      <c r="K187" s="218" t="s">
        <v>1</v>
      </c>
      <c r="L187" s="44"/>
      <c r="M187" s="223" t="s">
        <v>1</v>
      </c>
      <c r="N187" s="224" t="s">
        <v>38</v>
      </c>
      <c r="O187" s="91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134</v>
      </c>
      <c r="AT187" s="227" t="s">
        <v>129</v>
      </c>
      <c r="AU187" s="227" t="s">
        <v>81</v>
      </c>
      <c r="AY187" s="17" t="s">
        <v>128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81</v>
      </c>
      <c r="BK187" s="228">
        <f>ROUND(I187*H187,2)</f>
        <v>0</v>
      </c>
      <c r="BL187" s="17" t="s">
        <v>134</v>
      </c>
      <c r="BM187" s="227" t="s">
        <v>248</v>
      </c>
    </row>
    <row r="188" s="2" customFormat="1" ht="16.5" customHeight="1">
      <c r="A188" s="38"/>
      <c r="B188" s="39"/>
      <c r="C188" s="216" t="s">
        <v>249</v>
      </c>
      <c r="D188" s="216" t="s">
        <v>129</v>
      </c>
      <c r="E188" s="217" t="s">
        <v>250</v>
      </c>
      <c r="F188" s="218" t="s">
        <v>251</v>
      </c>
      <c r="G188" s="219" t="s">
        <v>132</v>
      </c>
      <c r="H188" s="220">
        <v>2635.4499999999998</v>
      </c>
      <c r="I188" s="221"/>
      <c r="J188" s="222">
        <f>ROUND(I188*H188,2)</f>
        <v>0</v>
      </c>
      <c r="K188" s="218" t="s">
        <v>133</v>
      </c>
      <c r="L188" s="44"/>
      <c r="M188" s="223" t="s">
        <v>1</v>
      </c>
      <c r="N188" s="224" t="s">
        <v>38</v>
      </c>
      <c r="O188" s="91"/>
      <c r="P188" s="225">
        <f>O188*H188</f>
        <v>0</v>
      </c>
      <c r="Q188" s="225">
        <v>0.34499999999999997</v>
      </c>
      <c r="R188" s="225">
        <f>Q188*H188</f>
        <v>909.23024999999984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134</v>
      </c>
      <c r="AT188" s="227" t="s">
        <v>129</v>
      </c>
      <c r="AU188" s="227" t="s">
        <v>81</v>
      </c>
      <c r="AY188" s="17" t="s">
        <v>128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81</v>
      </c>
      <c r="BK188" s="228">
        <f>ROUND(I188*H188,2)</f>
        <v>0</v>
      </c>
      <c r="BL188" s="17" t="s">
        <v>134</v>
      </c>
      <c r="BM188" s="227" t="s">
        <v>252</v>
      </c>
    </row>
    <row r="189" s="2" customFormat="1">
      <c r="A189" s="38"/>
      <c r="B189" s="39"/>
      <c r="C189" s="40"/>
      <c r="D189" s="229" t="s">
        <v>136</v>
      </c>
      <c r="E189" s="40"/>
      <c r="F189" s="230" t="s">
        <v>253</v>
      </c>
      <c r="G189" s="40"/>
      <c r="H189" s="40"/>
      <c r="I189" s="231"/>
      <c r="J189" s="40"/>
      <c r="K189" s="40"/>
      <c r="L189" s="44"/>
      <c r="M189" s="232"/>
      <c r="N189" s="23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136</v>
      </c>
      <c r="AU189" s="17" t="s">
        <v>81</v>
      </c>
    </row>
    <row r="190" s="2" customFormat="1" ht="16.5" customHeight="1">
      <c r="A190" s="38"/>
      <c r="B190" s="39"/>
      <c r="C190" s="216" t="s">
        <v>254</v>
      </c>
      <c r="D190" s="216" t="s">
        <v>129</v>
      </c>
      <c r="E190" s="217" t="s">
        <v>255</v>
      </c>
      <c r="F190" s="218" t="s">
        <v>256</v>
      </c>
      <c r="G190" s="219" t="s">
        <v>132</v>
      </c>
      <c r="H190" s="220">
        <v>2058</v>
      </c>
      <c r="I190" s="221"/>
      <c r="J190" s="222">
        <f>ROUND(I190*H190,2)</f>
        <v>0</v>
      </c>
      <c r="K190" s="218" t="s">
        <v>133</v>
      </c>
      <c r="L190" s="44"/>
      <c r="M190" s="223" t="s">
        <v>1</v>
      </c>
      <c r="N190" s="224" t="s">
        <v>38</v>
      </c>
      <c r="O190" s="91"/>
      <c r="P190" s="225">
        <f>O190*H190</f>
        <v>0</v>
      </c>
      <c r="Q190" s="225">
        <v>0.090620000000000006</v>
      </c>
      <c r="R190" s="225">
        <f>Q190*H190</f>
        <v>186.49596000000003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134</v>
      </c>
      <c r="AT190" s="227" t="s">
        <v>129</v>
      </c>
      <c r="AU190" s="227" t="s">
        <v>81</v>
      </c>
      <c r="AY190" s="17" t="s">
        <v>128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81</v>
      </c>
      <c r="BK190" s="228">
        <f>ROUND(I190*H190,2)</f>
        <v>0</v>
      </c>
      <c r="BL190" s="17" t="s">
        <v>134</v>
      </c>
      <c r="BM190" s="227" t="s">
        <v>257</v>
      </c>
    </row>
    <row r="191" s="2" customFormat="1">
      <c r="A191" s="38"/>
      <c r="B191" s="39"/>
      <c r="C191" s="40"/>
      <c r="D191" s="229" t="s">
        <v>136</v>
      </c>
      <c r="E191" s="40"/>
      <c r="F191" s="230" t="s">
        <v>258</v>
      </c>
      <c r="G191" s="40"/>
      <c r="H191" s="40"/>
      <c r="I191" s="231"/>
      <c r="J191" s="40"/>
      <c r="K191" s="40"/>
      <c r="L191" s="44"/>
      <c r="M191" s="232"/>
      <c r="N191" s="23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136</v>
      </c>
      <c r="AU191" s="17" t="s">
        <v>81</v>
      </c>
    </row>
    <row r="192" s="13" customFormat="1">
      <c r="A192" s="13"/>
      <c r="B192" s="234"/>
      <c r="C192" s="235"/>
      <c r="D192" s="236" t="s">
        <v>159</v>
      </c>
      <c r="E192" s="237" t="s">
        <v>1</v>
      </c>
      <c r="F192" s="238" t="s">
        <v>259</v>
      </c>
      <c r="G192" s="235"/>
      <c r="H192" s="237" t="s">
        <v>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159</v>
      </c>
      <c r="AU192" s="244" t="s">
        <v>81</v>
      </c>
      <c r="AV192" s="13" t="s">
        <v>81</v>
      </c>
      <c r="AW192" s="13" t="s">
        <v>30</v>
      </c>
      <c r="AX192" s="13" t="s">
        <v>73</v>
      </c>
      <c r="AY192" s="244" t="s">
        <v>128</v>
      </c>
    </row>
    <row r="193" s="13" customFormat="1">
      <c r="A193" s="13"/>
      <c r="B193" s="234"/>
      <c r="C193" s="235"/>
      <c r="D193" s="236" t="s">
        <v>159</v>
      </c>
      <c r="E193" s="237" t="s">
        <v>1</v>
      </c>
      <c r="F193" s="238" t="s">
        <v>260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159</v>
      </c>
      <c r="AU193" s="244" t="s">
        <v>81</v>
      </c>
      <c r="AV193" s="13" t="s">
        <v>81</v>
      </c>
      <c r="AW193" s="13" t="s">
        <v>30</v>
      </c>
      <c r="AX193" s="13" t="s">
        <v>73</v>
      </c>
      <c r="AY193" s="244" t="s">
        <v>128</v>
      </c>
    </row>
    <row r="194" s="14" customFormat="1">
      <c r="A194" s="14"/>
      <c r="B194" s="245"/>
      <c r="C194" s="246"/>
      <c r="D194" s="236" t="s">
        <v>159</v>
      </c>
      <c r="E194" s="247" t="s">
        <v>1</v>
      </c>
      <c r="F194" s="248" t="s">
        <v>261</v>
      </c>
      <c r="G194" s="246"/>
      <c r="H194" s="249">
        <v>2058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159</v>
      </c>
      <c r="AU194" s="255" t="s">
        <v>81</v>
      </c>
      <c r="AV194" s="14" t="s">
        <v>83</v>
      </c>
      <c r="AW194" s="14" t="s">
        <v>30</v>
      </c>
      <c r="AX194" s="14" t="s">
        <v>73</v>
      </c>
      <c r="AY194" s="255" t="s">
        <v>128</v>
      </c>
    </row>
    <row r="195" s="15" customFormat="1">
      <c r="A195" s="15"/>
      <c r="B195" s="256"/>
      <c r="C195" s="257"/>
      <c r="D195" s="236" t="s">
        <v>159</v>
      </c>
      <c r="E195" s="258" t="s">
        <v>1</v>
      </c>
      <c r="F195" s="259" t="s">
        <v>163</v>
      </c>
      <c r="G195" s="257"/>
      <c r="H195" s="260">
        <v>2058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159</v>
      </c>
      <c r="AU195" s="266" t="s">
        <v>81</v>
      </c>
      <c r="AV195" s="15" t="s">
        <v>134</v>
      </c>
      <c r="AW195" s="15" t="s">
        <v>30</v>
      </c>
      <c r="AX195" s="15" t="s">
        <v>81</v>
      </c>
      <c r="AY195" s="266" t="s">
        <v>128</v>
      </c>
    </row>
    <row r="196" s="2" customFormat="1" ht="16.5" customHeight="1">
      <c r="A196" s="38"/>
      <c r="B196" s="39"/>
      <c r="C196" s="267" t="s">
        <v>262</v>
      </c>
      <c r="D196" s="267" t="s">
        <v>202</v>
      </c>
      <c r="E196" s="268" t="s">
        <v>263</v>
      </c>
      <c r="F196" s="269" t="s">
        <v>264</v>
      </c>
      <c r="G196" s="270" t="s">
        <v>132</v>
      </c>
      <c r="H196" s="271">
        <v>949.20000000000005</v>
      </c>
      <c r="I196" s="272"/>
      <c r="J196" s="273">
        <f>ROUND(I196*H196,2)</f>
        <v>0</v>
      </c>
      <c r="K196" s="269" t="s">
        <v>1</v>
      </c>
      <c r="L196" s="274"/>
      <c r="M196" s="275" t="s">
        <v>1</v>
      </c>
      <c r="N196" s="276" t="s">
        <v>38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170</v>
      </c>
      <c r="AT196" s="227" t="s">
        <v>202</v>
      </c>
      <c r="AU196" s="227" t="s">
        <v>81</v>
      </c>
      <c r="AY196" s="17" t="s">
        <v>128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81</v>
      </c>
      <c r="BK196" s="228">
        <f>ROUND(I196*H196,2)</f>
        <v>0</v>
      </c>
      <c r="BL196" s="17" t="s">
        <v>134</v>
      </c>
      <c r="BM196" s="227" t="s">
        <v>265</v>
      </c>
    </row>
    <row r="197" s="2" customFormat="1" ht="16.5" customHeight="1">
      <c r="A197" s="38"/>
      <c r="B197" s="39"/>
      <c r="C197" s="267" t="s">
        <v>266</v>
      </c>
      <c r="D197" s="267" t="s">
        <v>202</v>
      </c>
      <c r="E197" s="268" t="s">
        <v>267</v>
      </c>
      <c r="F197" s="269" t="s">
        <v>268</v>
      </c>
      <c r="G197" s="270" t="s">
        <v>132</v>
      </c>
      <c r="H197" s="271">
        <v>24.149999999999999</v>
      </c>
      <c r="I197" s="272"/>
      <c r="J197" s="273">
        <f>ROUND(I197*H197,2)</f>
        <v>0</v>
      </c>
      <c r="K197" s="269" t="s">
        <v>1</v>
      </c>
      <c r="L197" s="274"/>
      <c r="M197" s="275" t="s">
        <v>1</v>
      </c>
      <c r="N197" s="276" t="s">
        <v>38</v>
      </c>
      <c r="O197" s="91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170</v>
      </c>
      <c r="AT197" s="227" t="s">
        <v>202</v>
      </c>
      <c r="AU197" s="227" t="s">
        <v>81</v>
      </c>
      <c r="AY197" s="17" t="s">
        <v>128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81</v>
      </c>
      <c r="BK197" s="228">
        <f>ROUND(I197*H197,2)</f>
        <v>0</v>
      </c>
      <c r="BL197" s="17" t="s">
        <v>134</v>
      </c>
      <c r="BM197" s="227" t="s">
        <v>269</v>
      </c>
    </row>
    <row r="198" s="2" customFormat="1" ht="16.5" customHeight="1">
      <c r="A198" s="38"/>
      <c r="B198" s="39"/>
      <c r="C198" s="267" t="s">
        <v>270</v>
      </c>
      <c r="D198" s="267" t="s">
        <v>202</v>
      </c>
      <c r="E198" s="268" t="s">
        <v>271</v>
      </c>
      <c r="F198" s="269" t="s">
        <v>272</v>
      </c>
      <c r="G198" s="270" t="s">
        <v>132</v>
      </c>
      <c r="H198" s="271">
        <v>945</v>
      </c>
      <c r="I198" s="272"/>
      <c r="J198" s="273">
        <f>ROUND(I198*H198,2)</f>
        <v>0</v>
      </c>
      <c r="K198" s="269" t="s">
        <v>1</v>
      </c>
      <c r="L198" s="274"/>
      <c r="M198" s="275" t="s">
        <v>1</v>
      </c>
      <c r="N198" s="276" t="s">
        <v>38</v>
      </c>
      <c r="O198" s="91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170</v>
      </c>
      <c r="AT198" s="227" t="s">
        <v>202</v>
      </c>
      <c r="AU198" s="227" t="s">
        <v>81</v>
      </c>
      <c r="AY198" s="17" t="s">
        <v>128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81</v>
      </c>
      <c r="BK198" s="228">
        <f>ROUND(I198*H198,2)</f>
        <v>0</v>
      </c>
      <c r="BL198" s="17" t="s">
        <v>134</v>
      </c>
      <c r="BM198" s="227" t="s">
        <v>273</v>
      </c>
    </row>
    <row r="199" s="13" customFormat="1">
      <c r="A199" s="13"/>
      <c r="B199" s="234"/>
      <c r="C199" s="235"/>
      <c r="D199" s="236" t="s">
        <v>159</v>
      </c>
      <c r="E199" s="237" t="s">
        <v>1</v>
      </c>
      <c r="F199" s="238" t="s">
        <v>274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159</v>
      </c>
      <c r="AU199" s="244" t="s">
        <v>81</v>
      </c>
      <c r="AV199" s="13" t="s">
        <v>81</v>
      </c>
      <c r="AW199" s="13" t="s">
        <v>30</v>
      </c>
      <c r="AX199" s="13" t="s">
        <v>73</v>
      </c>
      <c r="AY199" s="244" t="s">
        <v>128</v>
      </c>
    </row>
    <row r="200" s="14" customFormat="1">
      <c r="A200" s="14"/>
      <c r="B200" s="245"/>
      <c r="C200" s="246"/>
      <c r="D200" s="236" t="s">
        <v>159</v>
      </c>
      <c r="E200" s="247" t="s">
        <v>1</v>
      </c>
      <c r="F200" s="248" t="s">
        <v>275</v>
      </c>
      <c r="G200" s="246"/>
      <c r="H200" s="249">
        <v>945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159</v>
      </c>
      <c r="AU200" s="255" t="s">
        <v>81</v>
      </c>
      <c r="AV200" s="14" t="s">
        <v>83</v>
      </c>
      <c r="AW200" s="14" t="s">
        <v>30</v>
      </c>
      <c r="AX200" s="14" t="s">
        <v>73</v>
      </c>
      <c r="AY200" s="255" t="s">
        <v>128</v>
      </c>
    </row>
    <row r="201" s="15" customFormat="1">
      <c r="A201" s="15"/>
      <c r="B201" s="256"/>
      <c r="C201" s="257"/>
      <c r="D201" s="236" t="s">
        <v>159</v>
      </c>
      <c r="E201" s="258" t="s">
        <v>1</v>
      </c>
      <c r="F201" s="259" t="s">
        <v>163</v>
      </c>
      <c r="G201" s="257"/>
      <c r="H201" s="260">
        <v>945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159</v>
      </c>
      <c r="AU201" s="266" t="s">
        <v>81</v>
      </c>
      <c r="AV201" s="15" t="s">
        <v>134</v>
      </c>
      <c r="AW201" s="15" t="s">
        <v>30</v>
      </c>
      <c r="AX201" s="15" t="s">
        <v>81</v>
      </c>
      <c r="AY201" s="266" t="s">
        <v>128</v>
      </c>
    </row>
    <row r="202" s="2" customFormat="1" ht="16.5" customHeight="1">
      <c r="A202" s="38"/>
      <c r="B202" s="39"/>
      <c r="C202" s="267" t="s">
        <v>276</v>
      </c>
      <c r="D202" s="267" t="s">
        <v>202</v>
      </c>
      <c r="E202" s="268" t="s">
        <v>277</v>
      </c>
      <c r="F202" s="269" t="s">
        <v>278</v>
      </c>
      <c r="G202" s="270" t="s">
        <v>132</v>
      </c>
      <c r="H202" s="271">
        <v>215.25</v>
      </c>
      <c r="I202" s="272"/>
      <c r="J202" s="273">
        <f>ROUND(I202*H202,2)</f>
        <v>0</v>
      </c>
      <c r="K202" s="269" t="s">
        <v>1</v>
      </c>
      <c r="L202" s="274"/>
      <c r="M202" s="275" t="s">
        <v>1</v>
      </c>
      <c r="N202" s="276" t="s">
        <v>38</v>
      </c>
      <c r="O202" s="91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170</v>
      </c>
      <c r="AT202" s="227" t="s">
        <v>202</v>
      </c>
      <c r="AU202" s="227" t="s">
        <v>81</v>
      </c>
      <c r="AY202" s="17" t="s">
        <v>128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81</v>
      </c>
      <c r="BK202" s="228">
        <f>ROUND(I202*H202,2)</f>
        <v>0</v>
      </c>
      <c r="BL202" s="17" t="s">
        <v>134</v>
      </c>
      <c r="BM202" s="227" t="s">
        <v>279</v>
      </c>
    </row>
    <row r="203" s="14" customFormat="1">
      <c r="A203" s="14"/>
      <c r="B203" s="245"/>
      <c r="C203" s="246"/>
      <c r="D203" s="236" t="s">
        <v>159</v>
      </c>
      <c r="E203" s="247" t="s">
        <v>1</v>
      </c>
      <c r="F203" s="248" t="s">
        <v>280</v>
      </c>
      <c r="G203" s="246"/>
      <c r="H203" s="249">
        <v>215.25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159</v>
      </c>
      <c r="AU203" s="255" t="s">
        <v>81</v>
      </c>
      <c r="AV203" s="14" t="s">
        <v>83</v>
      </c>
      <c r="AW203" s="14" t="s">
        <v>30</v>
      </c>
      <c r="AX203" s="14" t="s">
        <v>73</v>
      </c>
      <c r="AY203" s="255" t="s">
        <v>128</v>
      </c>
    </row>
    <row r="204" s="15" customFormat="1">
      <c r="A204" s="15"/>
      <c r="B204" s="256"/>
      <c r="C204" s="257"/>
      <c r="D204" s="236" t="s">
        <v>159</v>
      </c>
      <c r="E204" s="258" t="s">
        <v>1</v>
      </c>
      <c r="F204" s="259" t="s">
        <v>163</v>
      </c>
      <c r="G204" s="257"/>
      <c r="H204" s="260">
        <v>215.25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6" t="s">
        <v>159</v>
      </c>
      <c r="AU204" s="266" t="s">
        <v>81</v>
      </c>
      <c r="AV204" s="15" t="s">
        <v>134</v>
      </c>
      <c r="AW204" s="15" t="s">
        <v>30</v>
      </c>
      <c r="AX204" s="15" t="s">
        <v>81</v>
      </c>
      <c r="AY204" s="266" t="s">
        <v>128</v>
      </c>
    </row>
    <row r="205" s="2" customFormat="1" ht="16.5" customHeight="1">
      <c r="A205" s="38"/>
      <c r="B205" s="39"/>
      <c r="C205" s="216" t="s">
        <v>281</v>
      </c>
      <c r="D205" s="216" t="s">
        <v>129</v>
      </c>
      <c r="E205" s="217" t="s">
        <v>282</v>
      </c>
      <c r="F205" s="218" t="s">
        <v>283</v>
      </c>
      <c r="G205" s="219" t="s">
        <v>132</v>
      </c>
      <c r="H205" s="220">
        <v>102.5</v>
      </c>
      <c r="I205" s="221"/>
      <c r="J205" s="222">
        <f>ROUND(I205*H205,2)</f>
        <v>0</v>
      </c>
      <c r="K205" s="218" t="s">
        <v>1</v>
      </c>
      <c r="L205" s="44"/>
      <c r="M205" s="223" t="s">
        <v>1</v>
      </c>
      <c r="N205" s="224" t="s">
        <v>38</v>
      </c>
      <c r="O205" s="91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134</v>
      </c>
      <c r="AT205" s="227" t="s">
        <v>129</v>
      </c>
      <c r="AU205" s="227" t="s">
        <v>81</v>
      </c>
      <c r="AY205" s="17" t="s">
        <v>128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81</v>
      </c>
      <c r="BK205" s="228">
        <f>ROUND(I205*H205,2)</f>
        <v>0</v>
      </c>
      <c r="BL205" s="17" t="s">
        <v>134</v>
      </c>
      <c r="BM205" s="227" t="s">
        <v>284</v>
      </c>
    </row>
    <row r="206" s="2" customFormat="1" ht="16.5" customHeight="1">
      <c r="A206" s="38"/>
      <c r="B206" s="39"/>
      <c r="C206" s="216" t="s">
        <v>285</v>
      </c>
      <c r="D206" s="216" t="s">
        <v>129</v>
      </c>
      <c r="E206" s="217" t="s">
        <v>286</v>
      </c>
      <c r="F206" s="218" t="s">
        <v>287</v>
      </c>
      <c r="G206" s="219" t="s">
        <v>132</v>
      </c>
      <c r="H206" s="220">
        <v>102.5</v>
      </c>
      <c r="I206" s="221"/>
      <c r="J206" s="222">
        <f>ROUND(I206*H206,2)</f>
        <v>0</v>
      </c>
      <c r="K206" s="218" t="s">
        <v>1</v>
      </c>
      <c r="L206" s="44"/>
      <c r="M206" s="223" t="s">
        <v>1</v>
      </c>
      <c r="N206" s="224" t="s">
        <v>38</v>
      </c>
      <c r="O206" s="91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134</v>
      </c>
      <c r="AT206" s="227" t="s">
        <v>129</v>
      </c>
      <c r="AU206" s="227" t="s">
        <v>81</v>
      </c>
      <c r="AY206" s="17" t="s">
        <v>128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81</v>
      </c>
      <c r="BK206" s="228">
        <f>ROUND(I206*H206,2)</f>
        <v>0</v>
      </c>
      <c r="BL206" s="17" t="s">
        <v>134</v>
      </c>
      <c r="BM206" s="227" t="s">
        <v>288</v>
      </c>
    </row>
    <row r="207" s="2" customFormat="1" ht="16.5" customHeight="1">
      <c r="A207" s="38"/>
      <c r="B207" s="39"/>
      <c r="C207" s="216" t="s">
        <v>289</v>
      </c>
      <c r="D207" s="216" t="s">
        <v>129</v>
      </c>
      <c r="E207" s="217" t="s">
        <v>290</v>
      </c>
      <c r="F207" s="218" t="s">
        <v>291</v>
      </c>
      <c r="G207" s="219" t="s">
        <v>132</v>
      </c>
      <c r="H207" s="220">
        <v>102.5</v>
      </c>
      <c r="I207" s="221"/>
      <c r="J207" s="222">
        <f>ROUND(I207*H207,2)</f>
        <v>0</v>
      </c>
      <c r="K207" s="218" t="s">
        <v>1</v>
      </c>
      <c r="L207" s="44"/>
      <c r="M207" s="223" t="s">
        <v>1</v>
      </c>
      <c r="N207" s="224" t="s">
        <v>38</v>
      </c>
      <c r="O207" s="91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134</v>
      </c>
      <c r="AT207" s="227" t="s">
        <v>129</v>
      </c>
      <c r="AU207" s="227" t="s">
        <v>81</v>
      </c>
      <c r="AY207" s="17" t="s">
        <v>128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81</v>
      </c>
      <c r="BK207" s="228">
        <f>ROUND(I207*H207,2)</f>
        <v>0</v>
      </c>
      <c r="BL207" s="17" t="s">
        <v>134</v>
      </c>
      <c r="BM207" s="227" t="s">
        <v>292</v>
      </c>
    </row>
    <row r="208" s="2" customFormat="1" ht="16.5" customHeight="1">
      <c r="A208" s="38"/>
      <c r="B208" s="39"/>
      <c r="C208" s="216" t="s">
        <v>293</v>
      </c>
      <c r="D208" s="216" t="s">
        <v>129</v>
      </c>
      <c r="E208" s="217" t="s">
        <v>294</v>
      </c>
      <c r="F208" s="218" t="s">
        <v>295</v>
      </c>
      <c r="G208" s="219" t="s">
        <v>132</v>
      </c>
      <c r="H208" s="220">
        <v>102.5</v>
      </c>
      <c r="I208" s="221"/>
      <c r="J208" s="222">
        <f>ROUND(I208*H208,2)</f>
        <v>0</v>
      </c>
      <c r="K208" s="218" t="s">
        <v>1</v>
      </c>
      <c r="L208" s="44"/>
      <c r="M208" s="223" t="s">
        <v>1</v>
      </c>
      <c r="N208" s="224" t="s">
        <v>38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134</v>
      </c>
      <c r="AT208" s="227" t="s">
        <v>129</v>
      </c>
      <c r="AU208" s="227" t="s">
        <v>81</v>
      </c>
      <c r="AY208" s="17" t="s">
        <v>128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81</v>
      </c>
      <c r="BK208" s="228">
        <f>ROUND(I208*H208,2)</f>
        <v>0</v>
      </c>
      <c r="BL208" s="17" t="s">
        <v>134</v>
      </c>
      <c r="BM208" s="227" t="s">
        <v>296</v>
      </c>
    </row>
    <row r="209" s="2" customFormat="1" ht="16.5" customHeight="1">
      <c r="A209" s="38"/>
      <c r="B209" s="39"/>
      <c r="C209" s="216" t="s">
        <v>297</v>
      </c>
      <c r="D209" s="216" t="s">
        <v>129</v>
      </c>
      <c r="E209" s="217" t="s">
        <v>298</v>
      </c>
      <c r="F209" s="218" t="s">
        <v>299</v>
      </c>
      <c r="G209" s="219" t="s">
        <v>132</v>
      </c>
      <c r="H209" s="220">
        <v>102.5</v>
      </c>
      <c r="I209" s="221"/>
      <c r="J209" s="222">
        <f>ROUND(I209*H209,2)</f>
        <v>0</v>
      </c>
      <c r="K209" s="218" t="s">
        <v>1</v>
      </c>
      <c r="L209" s="44"/>
      <c r="M209" s="223" t="s">
        <v>1</v>
      </c>
      <c r="N209" s="224" t="s">
        <v>38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134</v>
      </c>
      <c r="AT209" s="227" t="s">
        <v>129</v>
      </c>
      <c r="AU209" s="227" t="s">
        <v>81</v>
      </c>
      <c r="AY209" s="17" t="s">
        <v>128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81</v>
      </c>
      <c r="BK209" s="228">
        <f>ROUND(I209*H209,2)</f>
        <v>0</v>
      </c>
      <c r="BL209" s="17" t="s">
        <v>134</v>
      </c>
      <c r="BM209" s="227" t="s">
        <v>300</v>
      </c>
    </row>
    <row r="210" s="2" customFormat="1" ht="16.5" customHeight="1">
      <c r="A210" s="38"/>
      <c r="B210" s="39"/>
      <c r="C210" s="216" t="s">
        <v>301</v>
      </c>
      <c r="D210" s="216" t="s">
        <v>129</v>
      </c>
      <c r="E210" s="217" t="s">
        <v>302</v>
      </c>
      <c r="F210" s="218" t="s">
        <v>303</v>
      </c>
      <c r="G210" s="219" t="s">
        <v>304</v>
      </c>
      <c r="H210" s="220">
        <v>383.39999999999998</v>
      </c>
      <c r="I210" s="221"/>
      <c r="J210" s="222">
        <f>ROUND(I210*H210,2)</f>
        <v>0</v>
      </c>
      <c r="K210" s="218" t="s">
        <v>133</v>
      </c>
      <c r="L210" s="44"/>
      <c r="M210" s="223" t="s">
        <v>1</v>
      </c>
      <c r="N210" s="224" t="s">
        <v>38</v>
      </c>
      <c r="O210" s="91"/>
      <c r="P210" s="225">
        <f>O210*H210</f>
        <v>0</v>
      </c>
      <c r="Q210" s="225">
        <v>0.0035999999999999999</v>
      </c>
      <c r="R210" s="225">
        <f>Q210*H210</f>
        <v>1.3802399999999999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134</v>
      </c>
      <c r="AT210" s="227" t="s">
        <v>129</v>
      </c>
      <c r="AU210" s="227" t="s">
        <v>81</v>
      </c>
      <c r="AY210" s="17" t="s">
        <v>128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81</v>
      </c>
      <c r="BK210" s="228">
        <f>ROUND(I210*H210,2)</f>
        <v>0</v>
      </c>
      <c r="BL210" s="17" t="s">
        <v>134</v>
      </c>
      <c r="BM210" s="227" t="s">
        <v>305</v>
      </c>
    </row>
    <row r="211" s="2" customFormat="1">
      <c r="A211" s="38"/>
      <c r="B211" s="39"/>
      <c r="C211" s="40"/>
      <c r="D211" s="229" t="s">
        <v>136</v>
      </c>
      <c r="E211" s="40"/>
      <c r="F211" s="230" t="s">
        <v>306</v>
      </c>
      <c r="G211" s="40"/>
      <c r="H211" s="40"/>
      <c r="I211" s="231"/>
      <c r="J211" s="40"/>
      <c r="K211" s="40"/>
      <c r="L211" s="44"/>
      <c r="M211" s="232"/>
      <c r="N211" s="23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81</v>
      </c>
    </row>
    <row r="212" s="12" customFormat="1" ht="25.92" customHeight="1">
      <c r="A212" s="12"/>
      <c r="B212" s="202"/>
      <c r="C212" s="203"/>
      <c r="D212" s="204" t="s">
        <v>72</v>
      </c>
      <c r="E212" s="205" t="s">
        <v>307</v>
      </c>
      <c r="F212" s="205" t="s">
        <v>308</v>
      </c>
      <c r="G212" s="203"/>
      <c r="H212" s="203"/>
      <c r="I212" s="206"/>
      <c r="J212" s="207">
        <f>BK212</f>
        <v>0</v>
      </c>
      <c r="K212" s="203"/>
      <c r="L212" s="208"/>
      <c r="M212" s="209"/>
      <c r="N212" s="210"/>
      <c r="O212" s="210"/>
      <c r="P212" s="211">
        <f>SUM(P213:P223)</f>
        <v>0</v>
      </c>
      <c r="Q212" s="210"/>
      <c r="R212" s="211">
        <f>SUM(R213:R223)</f>
        <v>0.72460999999999998</v>
      </c>
      <c r="S212" s="210"/>
      <c r="T212" s="212">
        <f>SUM(T213:T223)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81</v>
      </c>
      <c r="AT212" s="214" t="s">
        <v>72</v>
      </c>
      <c r="AU212" s="214" t="s">
        <v>73</v>
      </c>
      <c r="AY212" s="213" t="s">
        <v>128</v>
      </c>
      <c r="BK212" s="215">
        <f>SUM(BK213:BK223)</f>
        <v>0</v>
      </c>
    </row>
    <row r="213" s="2" customFormat="1" ht="16.5" customHeight="1">
      <c r="A213" s="38"/>
      <c r="B213" s="39"/>
      <c r="C213" s="216" t="s">
        <v>309</v>
      </c>
      <c r="D213" s="216" t="s">
        <v>129</v>
      </c>
      <c r="E213" s="217" t="s">
        <v>310</v>
      </c>
      <c r="F213" s="218" t="s">
        <v>311</v>
      </c>
      <c r="G213" s="219" t="s">
        <v>236</v>
      </c>
      <c r="H213" s="220">
        <v>3</v>
      </c>
      <c r="I213" s="221"/>
      <c r="J213" s="222">
        <f>ROUND(I213*H213,2)</f>
        <v>0</v>
      </c>
      <c r="K213" s="218" t="s">
        <v>1</v>
      </c>
      <c r="L213" s="44"/>
      <c r="M213" s="223" t="s">
        <v>1</v>
      </c>
      <c r="N213" s="224" t="s">
        <v>38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134</v>
      </c>
      <c r="AT213" s="227" t="s">
        <v>129</v>
      </c>
      <c r="AU213" s="227" t="s">
        <v>81</v>
      </c>
      <c r="AY213" s="17" t="s">
        <v>128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81</v>
      </c>
      <c r="BK213" s="228">
        <f>ROUND(I213*H213,2)</f>
        <v>0</v>
      </c>
      <c r="BL213" s="17" t="s">
        <v>134</v>
      </c>
      <c r="BM213" s="227" t="s">
        <v>312</v>
      </c>
    </row>
    <row r="214" s="2" customFormat="1" ht="16.5" customHeight="1">
      <c r="A214" s="38"/>
      <c r="B214" s="39"/>
      <c r="C214" s="216" t="s">
        <v>313</v>
      </c>
      <c r="D214" s="216" t="s">
        <v>129</v>
      </c>
      <c r="E214" s="217" t="s">
        <v>314</v>
      </c>
      <c r="F214" s="218" t="s">
        <v>315</v>
      </c>
      <c r="G214" s="219" t="s">
        <v>236</v>
      </c>
      <c r="H214" s="220">
        <v>2</v>
      </c>
      <c r="I214" s="221"/>
      <c r="J214" s="222">
        <f>ROUND(I214*H214,2)</f>
        <v>0</v>
      </c>
      <c r="K214" s="218" t="s">
        <v>133</v>
      </c>
      <c r="L214" s="44"/>
      <c r="M214" s="223" t="s">
        <v>1</v>
      </c>
      <c r="N214" s="224" t="s">
        <v>38</v>
      </c>
      <c r="O214" s="91"/>
      <c r="P214" s="225">
        <f>O214*H214</f>
        <v>0</v>
      </c>
      <c r="Q214" s="225">
        <v>0.064509999999999998</v>
      </c>
      <c r="R214" s="225">
        <f>Q214*H214</f>
        <v>0.12902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134</v>
      </c>
      <c r="AT214" s="227" t="s">
        <v>129</v>
      </c>
      <c r="AU214" s="227" t="s">
        <v>81</v>
      </c>
      <c r="AY214" s="17" t="s">
        <v>128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81</v>
      </c>
      <c r="BK214" s="228">
        <f>ROUND(I214*H214,2)</f>
        <v>0</v>
      </c>
      <c r="BL214" s="17" t="s">
        <v>134</v>
      </c>
      <c r="BM214" s="227" t="s">
        <v>316</v>
      </c>
    </row>
    <row r="215" s="2" customFormat="1">
      <c r="A215" s="38"/>
      <c r="B215" s="39"/>
      <c r="C215" s="40"/>
      <c r="D215" s="229" t="s">
        <v>136</v>
      </c>
      <c r="E215" s="40"/>
      <c r="F215" s="230" t="s">
        <v>317</v>
      </c>
      <c r="G215" s="40"/>
      <c r="H215" s="40"/>
      <c r="I215" s="231"/>
      <c r="J215" s="40"/>
      <c r="K215" s="40"/>
      <c r="L215" s="44"/>
      <c r="M215" s="232"/>
      <c r="N215" s="23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136</v>
      </c>
      <c r="AU215" s="17" t="s">
        <v>81</v>
      </c>
    </row>
    <row r="216" s="2" customFormat="1" ht="21.75" customHeight="1">
      <c r="A216" s="38"/>
      <c r="B216" s="39"/>
      <c r="C216" s="216" t="s">
        <v>318</v>
      </c>
      <c r="D216" s="216" t="s">
        <v>129</v>
      </c>
      <c r="E216" s="217" t="s">
        <v>319</v>
      </c>
      <c r="F216" s="218" t="s">
        <v>320</v>
      </c>
      <c r="G216" s="219" t="s">
        <v>236</v>
      </c>
      <c r="H216" s="220">
        <v>2</v>
      </c>
      <c r="I216" s="221"/>
      <c r="J216" s="222">
        <f>ROUND(I216*H216,2)</f>
        <v>0</v>
      </c>
      <c r="K216" s="218" t="s">
        <v>133</v>
      </c>
      <c r="L216" s="44"/>
      <c r="M216" s="223" t="s">
        <v>1</v>
      </c>
      <c r="N216" s="224" t="s">
        <v>38</v>
      </c>
      <c r="O216" s="91"/>
      <c r="P216" s="225">
        <f>O216*H216</f>
        <v>0</v>
      </c>
      <c r="Q216" s="225">
        <v>0.018180000000000002</v>
      </c>
      <c r="R216" s="225">
        <f>Q216*H216</f>
        <v>0.036360000000000003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134</v>
      </c>
      <c r="AT216" s="227" t="s">
        <v>129</v>
      </c>
      <c r="AU216" s="227" t="s">
        <v>81</v>
      </c>
      <c r="AY216" s="17" t="s">
        <v>128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81</v>
      </c>
      <c r="BK216" s="228">
        <f>ROUND(I216*H216,2)</f>
        <v>0</v>
      </c>
      <c r="BL216" s="17" t="s">
        <v>134</v>
      </c>
      <c r="BM216" s="227" t="s">
        <v>321</v>
      </c>
    </row>
    <row r="217" s="2" customFormat="1">
      <c r="A217" s="38"/>
      <c r="B217" s="39"/>
      <c r="C217" s="40"/>
      <c r="D217" s="229" t="s">
        <v>136</v>
      </c>
      <c r="E217" s="40"/>
      <c r="F217" s="230" t="s">
        <v>322</v>
      </c>
      <c r="G217" s="40"/>
      <c r="H217" s="40"/>
      <c r="I217" s="231"/>
      <c r="J217" s="40"/>
      <c r="K217" s="40"/>
      <c r="L217" s="44"/>
      <c r="M217" s="232"/>
      <c r="N217" s="23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136</v>
      </c>
      <c r="AU217" s="17" t="s">
        <v>81</v>
      </c>
    </row>
    <row r="218" s="2" customFormat="1" ht="16.5" customHeight="1">
      <c r="A218" s="38"/>
      <c r="B218" s="39"/>
      <c r="C218" s="216" t="s">
        <v>323</v>
      </c>
      <c r="D218" s="216" t="s">
        <v>129</v>
      </c>
      <c r="E218" s="217" t="s">
        <v>324</v>
      </c>
      <c r="F218" s="218" t="s">
        <v>325</v>
      </c>
      <c r="G218" s="219" t="s">
        <v>236</v>
      </c>
      <c r="H218" s="220">
        <v>2</v>
      </c>
      <c r="I218" s="221"/>
      <c r="J218" s="222">
        <f>ROUND(I218*H218,2)</f>
        <v>0</v>
      </c>
      <c r="K218" s="218" t="s">
        <v>133</v>
      </c>
      <c r="L218" s="44"/>
      <c r="M218" s="223" t="s">
        <v>1</v>
      </c>
      <c r="N218" s="224" t="s">
        <v>38</v>
      </c>
      <c r="O218" s="91"/>
      <c r="P218" s="225">
        <f>O218*H218</f>
        <v>0</v>
      </c>
      <c r="Q218" s="225">
        <v>0.021440000000000001</v>
      </c>
      <c r="R218" s="225">
        <f>Q218*H218</f>
        <v>0.042880000000000001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134</v>
      </c>
      <c r="AT218" s="227" t="s">
        <v>129</v>
      </c>
      <c r="AU218" s="227" t="s">
        <v>81</v>
      </c>
      <c r="AY218" s="17" t="s">
        <v>128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81</v>
      </c>
      <c r="BK218" s="228">
        <f>ROUND(I218*H218,2)</f>
        <v>0</v>
      </c>
      <c r="BL218" s="17" t="s">
        <v>134</v>
      </c>
      <c r="BM218" s="227" t="s">
        <v>326</v>
      </c>
    </row>
    <row r="219" s="2" customFormat="1">
      <c r="A219" s="38"/>
      <c r="B219" s="39"/>
      <c r="C219" s="40"/>
      <c r="D219" s="229" t="s">
        <v>136</v>
      </c>
      <c r="E219" s="40"/>
      <c r="F219" s="230" t="s">
        <v>327</v>
      </c>
      <c r="G219" s="40"/>
      <c r="H219" s="40"/>
      <c r="I219" s="231"/>
      <c r="J219" s="40"/>
      <c r="K219" s="40"/>
      <c r="L219" s="44"/>
      <c r="M219" s="232"/>
      <c r="N219" s="23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136</v>
      </c>
      <c r="AU219" s="17" t="s">
        <v>81</v>
      </c>
    </row>
    <row r="220" s="2" customFormat="1" ht="16.5" customHeight="1">
      <c r="A220" s="38"/>
      <c r="B220" s="39"/>
      <c r="C220" s="216" t="s">
        <v>328</v>
      </c>
      <c r="D220" s="216" t="s">
        <v>129</v>
      </c>
      <c r="E220" s="217" t="s">
        <v>329</v>
      </c>
      <c r="F220" s="218" t="s">
        <v>330</v>
      </c>
      <c r="G220" s="219" t="s">
        <v>304</v>
      </c>
      <c r="H220" s="220">
        <v>115</v>
      </c>
      <c r="I220" s="221"/>
      <c r="J220" s="222">
        <f>ROUND(I220*H220,2)</f>
        <v>0</v>
      </c>
      <c r="K220" s="218" t="s">
        <v>133</v>
      </c>
      <c r="L220" s="44"/>
      <c r="M220" s="223" t="s">
        <v>1</v>
      </c>
      <c r="N220" s="224" t="s">
        <v>38</v>
      </c>
      <c r="O220" s="91"/>
      <c r="P220" s="225">
        <f>O220*H220</f>
        <v>0</v>
      </c>
      <c r="Q220" s="225">
        <v>0.0044000000000000003</v>
      </c>
      <c r="R220" s="225">
        <f>Q220*H220</f>
        <v>0.50600000000000001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134</v>
      </c>
      <c r="AT220" s="227" t="s">
        <v>129</v>
      </c>
      <c r="AU220" s="227" t="s">
        <v>81</v>
      </c>
      <c r="AY220" s="17" t="s">
        <v>128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81</v>
      </c>
      <c r="BK220" s="228">
        <f>ROUND(I220*H220,2)</f>
        <v>0</v>
      </c>
      <c r="BL220" s="17" t="s">
        <v>134</v>
      </c>
      <c r="BM220" s="227" t="s">
        <v>331</v>
      </c>
    </row>
    <row r="221" s="2" customFormat="1">
      <c r="A221" s="38"/>
      <c r="B221" s="39"/>
      <c r="C221" s="40"/>
      <c r="D221" s="229" t="s">
        <v>136</v>
      </c>
      <c r="E221" s="40"/>
      <c r="F221" s="230" t="s">
        <v>332</v>
      </c>
      <c r="G221" s="40"/>
      <c r="H221" s="40"/>
      <c r="I221" s="231"/>
      <c r="J221" s="40"/>
      <c r="K221" s="40"/>
      <c r="L221" s="44"/>
      <c r="M221" s="232"/>
      <c r="N221" s="23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136</v>
      </c>
      <c r="AU221" s="17" t="s">
        <v>81</v>
      </c>
    </row>
    <row r="222" s="2" customFormat="1" ht="16.5" customHeight="1">
      <c r="A222" s="38"/>
      <c r="B222" s="39"/>
      <c r="C222" s="216" t="s">
        <v>333</v>
      </c>
      <c r="D222" s="216" t="s">
        <v>129</v>
      </c>
      <c r="E222" s="217" t="s">
        <v>334</v>
      </c>
      <c r="F222" s="218" t="s">
        <v>335</v>
      </c>
      <c r="G222" s="219" t="s">
        <v>304</v>
      </c>
      <c r="H222" s="220">
        <v>115</v>
      </c>
      <c r="I222" s="221"/>
      <c r="J222" s="222">
        <f>ROUND(I222*H222,2)</f>
        <v>0</v>
      </c>
      <c r="K222" s="218" t="s">
        <v>133</v>
      </c>
      <c r="L222" s="44"/>
      <c r="M222" s="223" t="s">
        <v>1</v>
      </c>
      <c r="N222" s="224" t="s">
        <v>38</v>
      </c>
      <c r="O222" s="91"/>
      <c r="P222" s="225">
        <f>O222*H222</f>
        <v>0</v>
      </c>
      <c r="Q222" s="225">
        <v>9.0000000000000006E-05</v>
      </c>
      <c r="R222" s="225">
        <f>Q222*H222</f>
        <v>0.01035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134</v>
      </c>
      <c r="AT222" s="227" t="s">
        <v>129</v>
      </c>
      <c r="AU222" s="227" t="s">
        <v>81</v>
      </c>
      <c r="AY222" s="17" t="s">
        <v>128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81</v>
      </c>
      <c r="BK222" s="228">
        <f>ROUND(I222*H222,2)</f>
        <v>0</v>
      </c>
      <c r="BL222" s="17" t="s">
        <v>134</v>
      </c>
      <c r="BM222" s="227" t="s">
        <v>336</v>
      </c>
    </row>
    <row r="223" s="2" customFormat="1">
      <c r="A223" s="38"/>
      <c r="B223" s="39"/>
      <c r="C223" s="40"/>
      <c r="D223" s="229" t="s">
        <v>136</v>
      </c>
      <c r="E223" s="40"/>
      <c r="F223" s="230" t="s">
        <v>337</v>
      </c>
      <c r="G223" s="40"/>
      <c r="H223" s="40"/>
      <c r="I223" s="231"/>
      <c r="J223" s="40"/>
      <c r="K223" s="40"/>
      <c r="L223" s="44"/>
      <c r="M223" s="232"/>
      <c r="N223" s="23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136</v>
      </c>
      <c r="AU223" s="17" t="s">
        <v>81</v>
      </c>
    </row>
    <row r="224" s="12" customFormat="1" ht="25.92" customHeight="1">
      <c r="A224" s="12"/>
      <c r="B224" s="202"/>
      <c r="C224" s="203"/>
      <c r="D224" s="204" t="s">
        <v>72</v>
      </c>
      <c r="E224" s="205" t="s">
        <v>338</v>
      </c>
      <c r="F224" s="205" t="s">
        <v>339</v>
      </c>
      <c r="G224" s="203"/>
      <c r="H224" s="203"/>
      <c r="I224" s="206"/>
      <c r="J224" s="207">
        <f>BK224</f>
        <v>0</v>
      </c>
      <c r="K224" s="203"/>
      <c r="L224" s="208"/>
      <c r="M224" s="209"/>
      <c r="N224" s="210"/>
      <c r="O224" s="210"/>
      <c r="P224" s="211">
        <f>SUM(P225:P284)</f>
        <v>0</v>
      </c>
      <c r="Q224" s="210"/>
      <c r="R224" s="211">
        <f>SUM(R225:R284)</f>
        <v>497.53025529999991</v>
      </c>
      <c r="S224" s="210"/>
      <c r="T224" s="212">
        <f>SUM(T225:T284)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81</v>
      </c>
      <c r="AT224" s="214" t="s">
        <v>72</v>
      </c>
      <c r="AU224" s="214" t="s">
        <v>73</v>
      </c>
      <c r="AY224" s="213" t="s">
        <v>128</v>
      </c>
      <c r="BK224" s="215">
        <f>SUM(BK225:BK284)</f>
        <v>0</v>
      </c>
    </row>
    <row r="225" s="2" customFormat="1" ht="16.5" customHeight="1">
      <c r="A225" s="38"/>
      <c r="B225" s="39"/>
      <c r="C225" s="216" t="s">
        <v>340</v>
      </c>
      <c r="D225" s="216" t="s">
        <v>129</v>
      </c>
      <c r="E225" s="217" t="s">
        <v>341</v>
      </c>
      <c r="F225" s="218" t="s">
        <v>342</v>
      </c>
      <c r="G225" s="219" t="s">
        <v>304</v>
      </c>
      <c r="H225" s="220">
        <v>383.39999999999998</v>
      </c>
      <c r="I225" s="221"/>
      <c r="J225" s="222">
        <f>ROUND(I225*H225,2)</f>
        <v>0</v>
      </c>
      <c r="K225" s="218" t="s">
        <v>133</v>
      </c>
      <c r="L225" s="44"/>
      <c r="M225" s="223" t="s">
        <v>1</v>
      </c>
      <c r="N225" s="224" t="s">
        <v>38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134</v>
      </c>
      <c r="AT225" s="227" t="s">
        <v>129</v>
      </c>
      <c r="AU225" s="227" t="s">
        <v>81</v>
      </c>
      <c r="AY225" s="17" t="s">
        <v>128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81</v>
      </c>
      <c r="BK225" s="228">
        <f>ROUND(I225*H225,2)</f>
        <v>0</v>
      </c>
      <c r="BL225" s="17" t="s">
        <v>134</v>
      </c>
      <c r="BM225" s="227" t="s">
        <v>343</v>
      </c>
    </row>
    <row r="226" s="2" customFormat="1">
      <c r="A226" s="38"/>
      <c r="B226" s="39"/>
      <c r="C226" s="40"/>
      <c r="D226" s="229" t="s">
        <v>136</v>
      </c>
      <c r="E226" s="40"/>
      <c r="F226" s="230" t="s">
        <v>344</v>
      </c>
      <c r="G226" s="40"/>
      <c r="H226" s="40"/>
      <c r="I226" s="231"/>
      <c r="J226" s="40"/>
      <c r="K226" s="40"/>
      <c r="L226" s="44"/>
      <c r="M226" s="232"/>
      <c r="N226" s="23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136</v>
      </c>
      <c r="AU226" s="17" t="s">
        <v>81</v>
      </c>
    </row>
    <row r="227" s="2" customFormat="1" ht="16.5" customHeight="1">
      <c r="A227" s="38"/>
      <c r="B227" s="39"/>
      <c r="C227" s="216" t="s">
        <v>345</v>
      </c>
      <c r="D227" s="216" t="s">
        <v>129</v>
      </c>
      <c r="E227" s="217" t="s">
        <v>346</v>
      </c>
      <c r="F227" s="218" t="s">
        <v>347</v>
      </c>
      <c r="G227" s="219" t="s">
        <v>304</v>
      </c>
      <c r="H227" s="220">
        <v>332</v>
      </c>
      <c r="I227" s="221"/>
      <c r="J227" s="222">
        <f>ROUND(I227*H227,2)</f>
        <v>0</v>
      </c>
      <c r="K227" s="218" t="s">
        <v>133</v>
      </c>
      <c r="L227" s="44"/>
      <c r="M227" s="223" t="s">
        <v>1</v>
      </c>
      <c r="N227" s="224" t="s">
        <v>38</v>
      </c>
      <c r="O227" s="91"/>
      <c r="P227" s="225">
        <f>O227*H227</f>
        <v>0</v>
      </c>
      <c r="Q227" s="225">
        <v>0.089779999999999999</v>
      </c>
      <c r="R227" s="225">
        <f>Q227*H227</f>
        <v>29.80696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134</v>
      </c>
      <c r="AT227" s="227" t="s">
        <v>129</v>
      </c>
      <c r="AU227" s="227" t="s">
        <v>81</v>
      </c>
      <c r="AY227" s="17" t="s">
        <v>128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81</v>
      </c>
      <c r="BK227" s="228">
        <f>ROUND(I227*H227,2)</f>
        <v>0</v>
      </c>
      <c r="BL227" s="17" t="s">
        <v>134</v>
      </c>
      <c r="BM227" s="227" t="s">
        <v>348</v>
      </c>
    </row>
    <row r="228" s="2" customFormat="1">
      <c r="A228" s="38"/>
      <c r="B228" s="39"/>
      <c r="C228" s="40"/>
      <c r="D228" s="229" t="s">
        <v>136</v>
      </c>
      <c r="E228" s="40"/>
      <c r="F228" s="230" t="s">
        <v>349</v>
      </c>
      <c r="G228" s="40"/>
      <c r="H228" s="40"/>
      <c r="I228" s="231"/>
      <c r="J228" s="40"/>
      <c r="K228" s="40"/>
      <c r="L228" s="44"/>
      <c r="M228" s="232"/>
      <c r="N228" s="23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136</v>
      </c>
      <c r="AU228" s="17" t="s">
        <v>81</v>
      </c>
    </row>
    <row r="229" s="14" customFormat="1">
      <c r="A229" s="14"/>
      <c r="B229" s="245"/>
      <c r="C229" s="246"/>
      <c r="D229" s="236" t="s">
        <v>159</v>
      </c>
      <c r="E229" s="247" t="s">
        <v>1</v>
      </c>
      <c r="F229" s="248" t="s">
        <v>350</v>
      </c>
      <c r="G229" s="246"/>
      <c r="H229" s="249">
        <v>332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159</v>
      </c>
      <c r="AU229" s="255" t="s">
        <v>81</v>
      </c>
      <c r="AV229" s="14" t="s">
        <v>83</v>
      </c>
      <c r="AW229" s="14" t="s">
        <v>30</v>
      </c>
      <c r="AX229" s="14" t="s">
        <v>73</v>
      </c>
      <c r="AY229" s="255" t="s">
        <v>128</v>
      </c>
    </row>
    <row r="230" s="15" customFormat="1">
      <c r="A230" s="15"/>
      <c r="B230" s="256"/>
      <c r="C230" s="257"/>
      <c r="D230" s="236" t="s">
        <v>159</v>
      </c>
      <c r="E230" s="258" t="s">
        <v>1</v>
      </c>
      <c r="F230" s="259" t="s">
        <v>163</v>
      </c>
      <c r="G230" s="257"/>
      <c r="H230" s="260">
        <v>332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6" t="s">
        <v>159</v>
      </c>
      <c r="AU230" s="266" t="s">
        <v>81</v>
      </c>
      <c r="AV230" s="15" t="s">
        <v>134</v>
      </c>
      <c r="AW230" s="15" t="s">
        <v>30</v>
      </c>
      <c r="AX230" s="15" t="s">
        <v>81</v>
      </c>
      <c r="AY230" s="266" t="s">
        <v>128</v>
      </c>
    </row>
    <row r="231" s="2" customFormat="1" ht="16.5" customHeight="1">
      <c r="A231" s="38"/>
      <c r="B231" s="39"/>
      <c r="C231" s="267" t="s">
        <v>351</v>
      </c>
      <c r="D231" s="267" t="s">
        <v>202</v>
      </c>
      <c r="E231" s="268" t="s">
        <v>352</v>
      </c>
      <c r="F231" s="269" t="s">
        <v>353</v>
      </c>
      <c r="G231" s="270" t="s">
        <v>187</v>
      </c>
      <c r="H231" s="271">
        <v>10.458</v>
      </c>
      <c r="I231" s="272"/>
      <c r="J231" s="273">
        <f>ROUND(I231*H231,2)</f>
        <v>0</v>
      </c>
      <c r="K231" s="269" t="s">
        <v>1</v>
      </c>
      <c r="L231" s="274"/>
      <c r="M231" s="275" t="s">
        <v>1</v>
      </c>
      <c r="N231" s="276" t="s">
        <v>38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170</v>
      </c>
      <c r="AT231" s="227" t="s">
        <v>202</v>
      </c>
      <c r="AU231" s="227" t="s">
        <v>81</v>
      </c>
      <c r="AY231" s="17" t="s">
        <v>128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81</v>
      </c>
      <c r="BK231" s="228">
        <f>ROUND(I231*H231,2)</f>
        <v>0</v>
      </c>
      <c r="BL231" s="17" t="s">
        <v>134</v>
      </c>
      <c r="BM231" s="227" t="s">
        <v>354</v>
      </c>
    </row>
    <row r="232" s="14" customFormat="1">
      <c r="A232" s="14"/>
      <c r="B232" s="245"/>
      <c r="C232" s="246"/>
      <c r="D232" s="236" t="s">
        <v>159</v>
      </c>
      <c r="E232" s="247" t="s">
        <v>1</v>
      </c>
      <c r="F232" s="248" t="s">
        <v>355</v>
      </c>
      <c r="G232" s="246"/>
      <c r="H232" s="249">
        <v>10.458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159</v>
      </c>
      <c r="AU232" s="255" t="s">
        <v>81</v>
      </c>
      <c r="AV232" s="14" t="s">
        <v>83</v>
      </c>
      <c r="AW232" s="14" t="s">
        <v>30</v>
      </c>
      <c r="AX232" s="14" t="s">
        <v>73</v>
      </c>
      <c r="AY232" s="255" t="s">
        <v>128</v>
      </c>
    </row>
    <row r="233" s="15" customFormat="1">
      <c r="A233" s="15"/>
      <c r="B233" s="256"/>
      <c r="C233" s="257"/>
      <c r="D233" s="236" t="s">
        <v>159</v>
      </c>
      <c r="E233" s="258" t="s">
        <v>1</v>
      </c>
      <c r="F233" s="259" t="s">
        <v>163</v>
      </c>
      <c r="G233" s="257"/>
      <c r="H233" s="260">
        <v>10.458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6" t="s">
        <v>159</v>
      </c>
      <c r="AU233" s="266" t="s">
        <v>81</v>
      </c>
      <c r="AV233" s="15" t="s">
        <v>134</v>
      </c>
      <c r="AW233" s="15" t="s">
        <v>30</v>
      </c>
      <c r="AX233" s="15" t="s">
        <v>81</v>
      </c>
      <c r="AY233" s="266" t="s">
        <v>128</v>
      </c>
    </row>
    <row r="234" s="2" customFormat="1" ht="16.5" customHeight="1">
      <c r="A234" s="38"/>
      <c r="B234" s="39"/>
      <c r="C234" s="216" t="s">
        <v>356</v>
      </c>
      <c r="D234" s="216" t="s">
        <v>129</v>
      </c>
      <c r="E234" s="217" t="s">
        <v>357</v>
      </c>
      <c r="F234" s="218" t="s">
        <v>358</v>
      </c>
      <c r="G234" s="219" t="s">
        <v>304</v>
      </c>
      <c r="H234" s="220">
        <v>273</v>
      </c>
      <c r="I234" s="221"/>
      <c r="J234" s="222">
        <f>ROUND(I234*H234,2)</f>
        <v>0</v>
      </c>
      <c r="K234" s="218" t="s">
        <v>133</v>
      </c>
      <c r="L234" s="44"/>
      <c r="M234" s="223" t="s">
        <v>1</v>
      </c>
      <c r="N234" s="224" t="s">
        <v>38</v>
      </c>
      <c r="O234" s="91"/>
      <c r="P234" s="225">
        <f>O234*H234</f>
        <v>0</v>
      </c>
      <c r="Q234" s="225">
        <v>0.15540000000000001</v>
      </c>
      <c r="R234" s="225">
        <f>Q234*H234</f>
        <v>42.424200000000006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134</v>
      </c>
      <c r="AT234" s="227" t="s">
        <v>129</v>
      </c>
      <c r="AU234" s="227" t="s">
        <v>81</v>
      </c>
      <c r="AY234" s="17" t="s">
        <v>128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81</v>
      </c>
      <c r="BK234" s="228">
        <f>ROUND(I234*H234,2)</f>
        <v>0</v>
      </c>
      <c r="BL234" s="17" t="s">
        <v>134</v>
      </c>
      <c r="BM234" s="227" t="s">
        <v>359</v>
      </c>
    </row>
    <row r="235" s="2" customFormat="1">
      <c r="A235" s="38"/>
      <c r="B235" s="39"/>
      <c r="C235" s="40"/>
      <c r="D235" s="229" t="s">
        <v>136</v>
      </c>
      <c r="E235" s="40"/>
      <c r="F235" s="230" t="s">
        <v>360</v>
      </c>
      <c r="G235" s="40"/>
      <c r="H235" s="40"/>
      <c r="I235" s="231"/>
      <c r="J235" s="40"/>
      <c r="K235" s="40"/>
      <c r="L235" s="44"/>
      <c r="M235" s="232"/>
      <c r="N235" s="23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136</v>
      </c>
      <c r="AU235" s="17" t="s">
        <v>81</v>
      </c>
    </row>
    <row r="236" s="14" customFormat="1">
      <c r="A236" s="14"/>
      <c r="B236" s="245"/>
      <c r="C236" s="246"/>
      <c r="D236" s="236" t="s">
        <v>159</v>
      </c>
      <c r="E236" s="247" t="s">
        <v>1</v>
      </c>
      <c r="F236" s="248" t="s">
        <v>361</v>
      </c>
      <c r="G236" s="246"/>
      <c r="H236" s="249">
        <v>273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159</v>
      </c>
      <c r="AU236" s="255" t="s">
        <v>81</v>
      </c>
      <c r="AV236" s="14" t="s">
        <v>83</v>
      </c>
      <c r="AW236" s="14" t="s">
        <v>30</v>
      </c>
      <c r="AX236" s="14" t="s">
        <v>73</v>
      </c>
      <c r="AY236" s="255" t="s">
        <v>128</v>
      </c>
    </row>
    <row r="237" s="15" customFormat="1">
      <c r="A237" s="15"/>
      <c r="B237" s="256"/>
      <c r="C237" s="257"/>
      <c r="D237" s="236" t="s">
        <v>159</v>
      </c>
      <c r="E237" s="258" t="s">
        <v>1</v>
      </c>
      <c r="F237" s="259" t="s">
        <v>163</v>
      </c>
      <c r="G237" s="257"/>
      <c r="H237" s="260">
        <v>273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6" t="s">
        <v>159</v>
      </c>
      <c r="AU237" s="266" t="s">
        <v>81</v>
      </c>
      <c r="AV237" s="15" t="s">
        <v>134</v>
      </c>
      <c r="AW237" s="15" t="s">
        <v>30</v>
      </c>
      <c r="AX237" s="15" t="s">
        <v>81</v>
      </c>
      <c r="AY237" s="266" t="s">
        <v>128</v>
      </c>
    </row>
    <row r="238" s="2" customFormat="1" ht="16.5" customHeight="1">
      <c r="A238" s="38"/>
      <c r="B238" s="39"/>
      <c r="C238" s="267" t="s">
        <v>362</v>
      </c>
      <c r="D238" s="267" t="s">
        <v>202</v>
      </c>
      <c r="E238" s="268" t="s">
        <v>363</v>
      </c>
      <c r="F238" s="269" t="s">
        <v>364</v>
      </c>
      <c r="G238" s="270" t="s">
        <v>304</v>
      </c>
      <c r="H238" s="271">
        <v>5</v>
      </c>
      <c r="I238" s="272"/>
      <c r="J238" s="273">
        <f>ROUND(I238*H238,2)</f>
        <v>0</v>
      </c>
      <c r="K238" s="269" t="s">
        <v>133</v>
      </c>
      <c r="L238" s="274"/>
      <c r="M238" s="275" t="s">
        <v>1</v>
      </c>
      <c r="N238" s="276" t="s">
        <v>38</v>
      </c>
      <c r="O238" s="91"/>
      <c r="P238" s="225">
        <f>O238*H238</f>
        <v>0</v>
      </c>
      <c r="Q238" s="225">
        <v>0.065670000000000006</v>
      </c>
      <c r="R238" s="225">
        <f>Q238*H238</f>
        <v>0.32835000000000003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170</v>
      </c>
      <c r="AT238" s="227" t="s">
        <v>202</v>
      </c>
      <c r="AU238" s="227" t="s">
        <v>81</v>
      </c>
      <c r="AY238" s="17" t="s">
        <v>128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81</v>
      </c>
      <c r="BK238" s="228">
        <f>ROUND(I238*H238,2)</f>
        <v>0</v>
      </c>
      <c r="BL238" s="17" t="s">
        <v>134</v>
      </c>
      <c r="BM238" s="227" t="s">
        <v>365</v>
      </c>
    </row>
    <row r="239" s="14" customFormat="1">
      <c r="A239" s="14"/>
      <c r="B239" s="245"/>
      <c r="C239" s="246"/>
      <c r="D239" s="236" t="s">
        <v>159</v>
      </c>
      <c r="E239" s="247" t="s">
        <v>1</v>
      </c>
      <c r="F239" s="248" t="s">
        <v>366</v>
      </c>
      <c r="G239" s="246"/>
      <c r="H239" s="249">
        <v>4.2000000000000002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159</v>
      </c>
      <c r="AU239" s="255" t="s">
        <v>81</v>
      </c>
      <c r="AV239" s="14" t="s">
        <v>83</v>
      </c>
      <c r="AW239" s="14" t="s">
        <v>30</v>
      </c>
      <c r="AX239" s="14" t="s">
        <v>73</v>
      </c>
      <c r="AY239" s="255" t="s">
        <v>128</v>
      </c>
    </row>
    <row r="240" s="14" customFormat="1">
      <c r="A240" s="14"/>
      <c r="B240" s="245"/>
      <c r="C240" s="246"/>
      <c r="D240" s="236" t="s">
        <v>159</v>
      </c>
      <c r="E240" s="247" t="s">
        <v>1</v>
      </c>
      <c r="F240" s="248" t="s">
        <v>367</v>
      </c>
      <c r="G240" s="246"/>
      <c r="H240" s="249">
        <v>0.80000000000000004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159</v>
      </c>
      <c r="AU240" s="255" t="s">
        <v>81</v>
      </c>
      <c r="AV240" s="14" t="s">
        <v>83</v>
      </c>
      <c r="AW240" s="14" t="s">
        <v>30</v>
      </c>
      <c r="AX240" s="14" t="s">
        <v>73</v>
      </c>
      <c r="AY240" s="255" t="s">
        <v>128</v>
      </c>
    </row>
    <row r="241" s="15" customFormat="1">
      <c r="A241" s="15"/>
      <c r="B241" s="256"/>
      <c r="C241" s="257"/>
      <c r="D241" s="236" t="s">
        <v>159</v>
      </c>
      <c r="E241" s="258" t="s">
        <v>1</v>
      </c>
      <c r="F241" s="259" t="s">
        <v>163</v>
      </c>
      <c r="G241" s="257"/>
      <c r="H241" s="260">
        <v>5</v>
      </c>
      <c r="I241" s="261"/>
      <c r="J241" s="257"/>
      <c r="K241" s="257"/>
      <c r="L241" s="262"/>
      <c r="M241" s="263"/>
      <c r="N241" s="264"/>
      <c r="O241" s="264"/>
      <c r="P241" s="264"/>
      <c r="Q241" s="264"/>
      <c r="R241" s="264"/>
      <c r="S241" s="264"/>
      <c r="T241" s="26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6" t="s">
        <v>159</v>
      </c>
      <c r="AU241" s="266" t="s">
        <v>81</v>
      </c>
      <c r="AV241" s="15" t="s">
        <v>134</v>
      </c>
      <c r="AW241" s="15" t="s">
        <v>30</v>
      </c>
      <c r="AX241" s="15" t="s">
        <v>81</v>
      </c>
      <c r="AY241" s="266" t="s">
        <v>128</v>
      </c>
    </row>
    <row r="242" s="2" customFormat="1" ht="16.5" customHeight="1">
      <c r="A242" s="38"/>
      <c r="B242" s="39"/>
      <c r="C242" s="267" t="s">
        <v>368</v>
      </c>
      <c r="D242" s="267" t="s">
        <v>202</v>
      </c>
      <c r="E242" s="268" t="s">
        <v>369</v>
      </c>
      <c r="F242" s="269" t="s">
        <v>370</v>
      </c>
      <c r="G242" s="270" t="s">
        <v>304</v>
      </c>
      <c r="H242" s="271">
        <v>283</v>
      </c>
      <c r="I242" s="272"/>
      <c r="J242" s="273">
        <f>ROUND(I242*H242,2)</f>
        <v>0</v>
      </c>
      <c r="K242" s="269" t="s">
        <v>133</v>
      </c>
      <c r="L242" s="274"/>
      <c r="M242" s="275" t="s">
        <v>1</v>
      </c>
      <c r="N242" s="276" t="s">
        <v>38</v>
      </c>
      <c r="O242" s="91"/>
      <c r="P242" s="225">
        <f>O242*H242</f>
        <v>0</v>
      </c>
      <c r="Q242" s="225">
        <v>0.080000000000000002</v>
      </c>
      <c r="R242" s="225">
        <f>Q242*H242</f>
        <v>22.640000000000001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170</v>
      </c>
      <c r="AT242" s="227" t="s">
        <v>202</v>
      </c>
      <c r="AU242" s="227" t="s">
        <v>81</v>
      </c>
      <c r="AY242" s="17" t="s">
        <v>128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81</v>
      </c>
      <c r="BK242" s="228">
        <f>ROUND(I242*H242,2)</f>
        <v>0</v>
      </c>
      <c r="BL242" s="17" t="s">
        <v>134</v>
      </c>
      <c r="BM242" s="227" t="s">
        <v>371</v>
      </c>
    </row>
    <row r="243" s="14" customFormat="1">
      <c r="A243" s="14"/>
      <c r="B243" s="245"/>
      <c r="C243" s="246"/>
      <c r="D243" s="236" t="s">
        <v>159</v>
      </c>
      <c r="E243" s="247" t="s">
        <v>1</v>
      </c>
      <c r="F243" s="248" t="s">
        <v>372</v>
      </c>
      <c r="G243" s="246"/>
      <c r="H243" s="249">
        <v>282.44999999999999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159</v>
      </c>
      <c r="AU243" s="255" t="s">
        <v>81</v>
      </c>
      <c r="AV243" s="14" t="s">
        <v>83</v>
      </c>
      <c r="AW243" s="14" t="s">
        <v>30</v>
      </c>
      <c r="AX243" s="14" t="s">
        <v>73</v>
      </c>
      <c r="AY243" s="255" t="s">
        <v>128</v>
      </c>
    </row>
    <row r="244" s="14" customFormat="1">
      <c r="A244" s="14"/>
      <c r="B244" s="245"/>
      <c r="C244" s="246"/>
      <c r="D244" s="236" t="s">
        <v>159</v>
      </c>
      <c r="E244" s="247" t="s">
        <v>1</v>
      </c>
      <c r="F244" s="248" t="s">
        <v>373</v>
      </c>
      <c r="G244" s="246"/>
      <c r="H244" s="249">
        <v>0.55000000000000004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159</v>
      </c>
      <c r="AU244" s="255" t="s">
        <v>81</v>
      </c>
      <c r="AV244" s="14" t="s">
        <v>83</v>
      </c>
      <c r="AW244" s="14" t="s">
        <v>30</v>
      </c>
      <c r="AX244" s="14" t="s">
        <v>73</v>
      </c>
      <c r="AY244" s="255" t="s">
        <v>128</v>
      </c>
    </row>
    <row r="245" s="15" customFormat="1">
      <c r="A245" s="15"/>
      <c r="B245" s="256"/>
      <c r="C245" s="257"/>
      <c r="D245" s="236" t="s">
        <v>159</v>
      </c>
      <c r="E245" s="258" t="s">
        <v>1</v>
      </c>
      <c r="F245" s="259" t="s">
        <v>163</v>
      </c>
      <c r="G245" s="257"/>
      <c r="H245" s="260">
        <v>283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159</v>
      </c>
      <c r="AU245" s="266" t="s">
        <v>81</v>
      </c>
      <c r="AV245" s="15" t="s">
        <v>134</v>
      </c>
      <c r="AW245" s="15" t="s">
        <v>30</v>
      </c>
      <c r="AX245" s="15" t="s">
        <v>81</v>
      </c>
      <c r="AY245" s="266" t="s">
        <v>128</v>
      </c>
    </row>
    <row r="246" s="2" customFormat="1" ht="16.5" customHeight="1">
      <c r="A246" s="38"/>
      <c r="B246" s="39"/>
      <c r="C246" s="216" t="s">
        <v>374</v>
      </c>
      <c r="D246" s="216" t="s">
        <v>129</v>
      </c>
      <c r="E246" s="217" t="s">
        <v>375</v>
      </c>
      <c r="F246" s="218" t="s">
        <v>376</v>
      </c>
      <c r="G246" s="219" t="s">
        <v>304</v>
      </c>
      <c r="H246" s="220">
        <v>59</v>
      </c>
      <c r="I246" s="221"/>
      <c r="J246" s="222">
        <f>ROUND(I246*H246,2)</f>
        <v>0</v>
      </c>
      <c r="K246" s="218" t="s">
        <v>133</v>
      </c>
      <c r="L246" s="44"/>
      <c r="M246" s="223" t="s">
        <v>1</v>
      </c>
      <c r="N246" s="224" t="s">
        <v>38</v>
      </c>
      <c r="O246" s="91"/>
      <c r="P246" s="225">
        <f>O246*H246</f>
        <v>0</v>
      </c>
      <c r="Q246" s="225">
        <v>0.20219000000000001</v>
      </c>
      <c r="R246" s="225">
        <f>Q246*H246</f>
        <v>11.929210000000001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134</v>
      </c>
      <c r="AT246" s="227" t="s">
        <v>129</v>
      </c>
      <c r="AU246" s="227" t="s">
        <v>81</v>
      </c>
      <c r="AY246" s="17" t="s">
        <v>128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81</v>
      </c>
      <c r="BK246" s="228">
        <f>ROUND(I246*H246,2)</f>
        <v>0</v>
      </c>
      <c r="BL246" s="17" t="s">
        <v>134</v>
      </c>
      <c r="BM246" s="227" t="s">
        <v>377</v>
      </c>
    </row>
    <row r="247" s="2" customFormat="1">
      <c r="A247" s="38"/>
      <c r="B247" s="39"/>
      <c r="C247" s="40"/>
      <c r="D247" s="229" t="s">
        <v>136</v>
      </c>
      <c r="E247" s="40"/>
      <c r="F247" s="230" t="s">
        <v>378</v>
      </c>
      <c r="G247" s="40"/>
      <c r="H247" s="40"/>
      <c r="I247" s="231"/>
      <c r="J247" s="40"/>
      <c r="K247" s="40"/>
      <c r="L247" s="44"/>
      <c r="M247" s="232"/>
      <c r="N247" s="23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136</v>
      </c>
      <c r="AU247" s="17" t="s">
        <v>81</v>
      </c>
    </row>
    <row r="248" s="14" customFormat="1">
      <c r="A248" s="14"/>
      <c r="B248" s="245"/>
      <c r="C248" s="246"/>
      <c r="D248" s="236" t="s">
        <v>159</v>
      </c>
      <c r="E248" s="247" t="s">
        <v>1</v>
      </c>
      <c r="F248" s="248" t="s">
        <v>379</v>
      </c>
      <c r="G248" s="246"/>
      <c r="H248" s="249">
        <v>59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159</v>
      </c>
      <c r="AU248" s="255" t="s">
        <v>81</v>
      </c>
      <c r="AV248" s="14" t="s">
        <v>83</v>
      </c>
      <c r="AW248" s="14" t="s">
        <v>30</v>
      </c>
      <c r="AX248" s="14" t="s">
        <v>73</v>
      </c>
      <c r="AY248" s="255" t="s">
        <v>128</v>
      </c>
    </row>
    <row r="249" s="15" customFormat="1">
      <c r="A249" s="15"/>
      <c r="B249" s="256"/>
      <c r="C249" s="257"/>
      <c r="D249" s="236" t="s">
        <v>159</v>
      </c>
      <c r="E249" s="258" t="s">
        <v>1</v>
      </c>
      <c r="F249" s="259" t="s">
        <v>163</v>
      </c>
      <c r="G249" s="257"/>
      <c r="H249" s="260">
        <v>59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6" t="s">
        <v>159</v>
      </c>
      <c r="AU249" s="266" t="s">
        <v>81</v>
      </c>
      <c r="AV249" s="15" t="s">
        <v>134</v>
      </c>
      <c r="AW249" s="15" t="s">
        <v>30</v>
      </c>
      <c r="AX249" s="15" t="s">
        <v>81</v>
      </c>
      <c r="AY249" s="266" t="s">
        <v>128</v>
      </c>
    </row>
    <row r="250" s="2" customFormat="1" ht="16.5" customHeight="1">
      <c r="A250" s="38"/>
      <c r="B250" s="39"/>
      <c r="C250" s="267" t="s">
        <v>380</v>
      </c>
      <c r="D250" s="267" t="s">
        <v>202</v>
      </c>
      <c r="E250" s="268" t="s">
        <v>381</v>
      </c>
      <c r="F250" s="269" t="s">
        <v>382</v>
      </c>
      <c r="G250" s="270" t="s">
        <v>304</v>
      </c>
      <c r="H250" s="271">
        <v>62</v>
      </c>
      <c r="I250" s="272"/>
      <c r="J250" s="273">
        <f>ROUND(I250*H250,2)</f>
        <v>0</v>
      </c>
      <c r="K250" s="269" t="s">
        <v>133</v>
      </c>
      <c r="L250" s="274"/>
      <c r="M250" s="275" t="s">
        <v>1</v>
      </c>
      <c r="N250" s="276" t="s">
        <v>38</v>
      </c>
      <c r="O250" s="91"/>
      <c r="P250" s="225">
        <f>O250*H250</f>
        <v>0</v>
      </c>
      <c r="Q250" s="225">
        <v>0.055</v>
      </c>
      <c r="R250" s="225">
        <f>Q250*H250</f>
        <v>3.4100000000000001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170</v>
      </c>
      <c r="AT250" s="227" t="s">
        <v>202</v>
      </c>
      <c r="AU250" s="227" t="s">
        <v>81</v>
      </c>
      <c r="AY250" s="17" t="s">
        <v>128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81</v>
      </c>
      <c r="BK250" s="228">
        <f>ROUND(I250*H250,2)</f>
        <v>0</v>
      </c>
      <c r="BL250" s="17" t="s">
        <v>134</v>
      </c>
      <c r="BM250" s="227" t="s">
        <v>383</v>
      </c>
    </row>
    <row r="251" s="14" customFormat="1">
      <c r="A251" s="14"/>
      <c r="B251" s="245"/>
      <c r="C251" s="246"/>
      <c r="D251" s="236" t="s">
        <v>159</v>
      </c>
      <c r="E251" s="247" t="s">
        <v>1</v>
      </c>
      <c r="F251" s="248" t="s">
        <v>384</v>
      </c>
      <c r="G251" s="246"/>
      <c r="H251" s="249">
        <v>61.950000000000003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159</v>
      </c>
      <c r="AU251" s="255" t="s">
        <v>81</v>
      </c>
      <c r="AV251" s="14" t="s">
        <v>83</v>
      </c>
      <c r="AW251" s="14" t="s">
        <v>30</v>
      </c>
      <c r="AX251" s="14" t="s">
        <v>73</v>
      </c>
      <c r="AY251" s="255" t="s">
        <v>128</v>
      </c>
    </row>
    <row r="252" s="14" customFormat="1">
      <c r="A252" s="14"/>
      <c r="B252" s="245"/>
      <c r="C252" s="246"/>
      <c r="D252" s="236" t="s">
        <v>159</v>
      </c>
      <c r="E252" s="247" t="s">
        <v>1</v>
      </c>
      <c r="F252" s="248" t="s">
        <v>385</v>
      </c>
      <c r="G252" s="246"/>
      <c r="H252" s="249">
        <v>0.050000000000000003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159</v>
      </c>
      <c r="AU252" s="255" t="s">
        <v>81</v>
      </c>
      <c r="AV252" s="14" t="s">
        <v>83</v>
      </c>
      <c r="AW252" s="14" t="s">
        <v>30</v>
      </c>
      <c r="AX252" s="14" t="s">
        <v>73</v>
      </c>
      <c r="AY252" s="255" t="s">
        <v>128</v>
      </c>
    </row>
    <row r="253" s="15" customFormat="1">
      <c r="A253" s="15"/>
      <c r="B253" s="256"/>
      <c r="C253" s="257"/>
      <c r="D253" s="236" t="s">
        <v>159</v>
      </c>
      <c r="E253" s="258" t="s">
        <v>1</v>
      </c>
      <c r="F253" s="259" t="s">
        <v>163</v>
      </c>
      <c r="G253" s="257"/>
      <c r="H253" s="260">
        <v>62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6" t="s">
        <v>159</v>
      </c>
      <c r="AU253" s="266" t="s">
        <v>81</v>
      </c>
      <c r="AV253" s="15" t="s">
        <v>134</v>
      </c>
      <c r="AW253" s="15" t="s">
        <v>30</v>
      </c>
      <c r="AX253" s="15" t="s">
        <v>81</v>
      </c>
      <c r="AY253" s="266" t="s">
        <v>128</v>
      </c>
    </row>
    <row r="254" s="2" customFormat="1" ht="16.5" customHeight="1">
      <c r="A254" s="38"/>
      <c r="B254" s="39"/>
      <c r="C254" s="216" t="s">
        <v>386</v>
      </c>
      <c r="D254" s="216" t="s">
        <v>129</v>
      </c>
      <c r="E254" s="217" t="s">
        <v>387</v>
      </c>
      <c r="F254" s="218" t="s">
        <v>388</v>
      </c>
      <c r="G254" s="219" t="s">
        <v>304</v>
      </c>
      <c r="H254" s="220">
        <v>1419.5</v>
      </c>
      <c r="I254" s="221"/>
      <c r="J254" s="222">
        <f>ROUND(I254*H254,2)</f>
        <v>0</v>
      </c>
      <c r="K254" s="218" t="s">
        <v>133</v>
      </c>
      <c r="L254" s="44"/>
      <c r="M254" s="223" t="s">
        <v>1</v>
      </c>
      <c r="N254" s="224" t="s">
        <v>38</v>
      </c>
      <c r="O254" s="91"/>
      <c r="P254" s="225">
        <f>O254*H254</f>
        <v>0</v>
      </c>
      <c r="Q254" s="225">
        <v>0.1295</v>
      </c>
      <c r="R254" s="225">
        <f>Q254*H254</f>
        <v>183.82525000000001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134</v>
      </c>
      <c r="AT254" s="227" t="s">
        <v>129</v>
      </c>
      <c r="AU254" s="227" t="s">
        <v>81</v>
      </c>
      <c r="AY254" s="17" t="s">
        <v>128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81</v>
      </c>
      <c r="BK254" s="228">
        <f>ROUND(I254*H254,2)</f>
        <v>0</v>
      </c>
      <c r="BL254" s="17" t="s">
        <v>134</v>
      </c>
      <c r="BM254" s="227" t="s">
        <v>389</v>
      </c>
    </row>
    <row r="255" s="2" customFormat="1">
      <c r="A255" s="38"/>
      <c r="B255" s="39"/>
      <c r="C255" s="40"/>
      <c r="D255" s="229" t="s">
        <v>136</v>
      </c>
      <c r="E255" s="40"/>
      <c r="F255" s="230" t="s">
        <v>390</v>
      </c>
      <c r="G255" s="40"/>
      <c r="H255" s="40"/>
      <c r="I255" s="231"/>
      <c r="J255" s="40"/>
      <c r="K255" s="40"/>
      <c r="L255" s="44"/>
      <c r="M255" s="232"/>
      <c r="N255" s="23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136</v>
      </c>
      <c r="AU255" s="17" t="s">
        <v>81</v>
      </c>
    </row>
    <row r="256" s="14" customFormat="1">
      <c r="A256" s="14"/>
      <c r="B256" s="245"/>
      <c r="C256" s="246"/>
      <c r="D256" s="236" t="s">
        <v>159</v>
      </c>
      <c r="E256" s="247" t="s">
        <v>1</v>
      </c>
      <c r="F256" s="248" t="s">
        <v>391</v>
      </c>
      <c r="G256" s="246"/>
      <c r="H256" s="249">
        <v>747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159</v>
      </c>
      <c r="AU256" s="255" t="s">
        <v>81</v>
      </c>
      <c r="AV256" s="14" t="s">
        <v>83</v>
      </c>
      <c r="AW256" s="14" t="s">
        <v>30</v>
      </c>
      <c r="AX256" s="14" t="s">
        <v>73</v>
      </c>
      <c r="AY256" s="255" t="s">
        <v>128</v>
      </c>
    </row>
    <row r="257" s="14" customFormat="1">
      <c r="A257" s="14"/>
      <c r="B257" s="245"/>
      <c r="C257" s="246"/>
      <c r="D257" s="236" t="s">
        <v>159</v>
      </c>
      <c r="E257" s="247" t="s">
        <v>1</v>
      </c>
      <c r="F257" s="248" t="s">
        <v>392</v>
      </c>
      <c r="G257" s="246"/>
      <c r="H257" s="249">
        <v>672.5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159</v>
      </c>
      <c r="AU257" s="255" t="s">
        <v>81</v>
      </c>
      <c r="AV257" s="14" t="s">
        <v>83</v>
      </c>
      <c r="AW257" s="14" t="s">
        <v>30</v>
      </c>
      <c r="AX257" s="14" t="s">
        <v>73</v>
      </c>
      <c r="AY257" s="255" t="s">
        <v>128</v>
      </c>
    </row>
    <row r="258" s="15" customFormat="1">
      <c r="A258" s="15"/>
      <c r="B258" s="256"/>
      <c r="C258" s="257"/>
      <c r="D258" s="236" t="s">
        <v>159</v>
      </c>
      <c r="E258" s="258" t="s">
        <v>1</v>
      </c>
      <c r="F258" s="259" t="s">
        <v>163</v>
      </c>
      <c r="G258" s="257"/>
      <c r="H258" s="260">
        <v>1419.5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6" t="s">
        <v>159</v>
      </c>
      <c r="AU258" s="266" t="s">
        <v>81</v>
      </c>
      <c r="AV258" s="15" t="s">
        <v>134</v>
      </c>
      <c r="AW258" s="15" t="s">
        <v>30</v>
      </c>
      <c r="AX258" s="15" t="s">
        <v>81</v>
      </c>
      <c r="AY258" s="266" t="s">
        <v>128</v>
      </c>
    </row>
    <row r="259" s="2" customFormat="1" ht="16.5" customHeight="1">
      <c r="A259" s="38"/>
      <c r="B259" s="39"/>
      <c r="C259" s="267" t="s">
        <v>393</v>
      </c>
      <c r="D259" s="267" t="s">
        <v>202</v>
      </c>
      <c r="E259" s="268" t="s">
        <v>394</v>
      </c>
      <c r="F259" s="269" t="s">
        <v>395</v>
      </c>
      <c r="G259" s="270" t="s">
        <v>304</v>
      </c>
      <c r="H259" s="271">
        <v>1491</v>
      </c>
      <c r="I259" s="272"/>
      <c r="J259" s="273">
        <f>ROUND(I259*H259,2)</f>
        <v>0</v>
      </c>
      <c r="K259" s="269" t="s">
        <v>133</v>
      </c>
      <c r="L259" s="274"/>
      <c r="M259" s="275" t="s">
        <v>1</v>
      </c>
      <c r="N259" s="276" t="s">
        <v>38</v>
      </c>
      <c r="O259" s="91"/>
      <c r="P259" s="225">
        <f>O259*H259</f>
        <v>0</v>
      </c>
      <c r="Q259" s="225">
        <v>0.056120000000000003</v>
      </c>
      <c r="R259" s="225">
        <f>Q259*H259</f>
        <v>83.67492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170</v>
      </c>
      <c r="AT259" s="227" t="s">
        <v>202</v>
      </c>
      <c r="AU259" s="227" t="s">
        <v>81</v>
      </c>
      <c r="AY259" s="17" t="s">
        <v>128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81</v>
      </c>
      <c r="BK259" s="228">
        <f>ROUND(I259*H259,2)</f>
        <v>0</v>
      </c>
      <c r="BL259" s="17" t="s">
        <v>134</v>
      </c>
      <c r="BM259" s="227" t="s">
        <v>396</v>
      </c>
    </row>
    <row r="260" s="14" customFormat="1">
      <c r="A260" s="14"/>
      <c r="B260" s="245"/>
      <c r="C260" s="246"/>
      <c r="D260" s="236" t="s">
        <v>159</v>
      </c>
      <c r="E260" s="247" t="s">
        <v>1</v>
      </c>
      <c r="F260" s="248" t="s">
        <v>397</v>
      </c>
      <c r="G260" s="246"/>
      <c r="H260" s="249">
        <v>1490.4749999999999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159</v>
      </c>
      <c r="AU260" s="255" t="s">
        <v>81</v>
      </c>
      <c r="AV260" s="14" t="s">
        <v>83</v>
      </c>
      <c r="AW260" s="14" t="s">
        <v>30</v>
      </c>
      <c r="AX260" s="14" t="s">
        <v>73</v>
      </c>
      <c r="AY260" s="255" t="s">
        <v>128</v>
      </c>
    </row>
    <row r="261" s="14" customFormat="1">
      <c r="A261" s="14"/>
      <c r="B261" s="245"/>
      <c r="C261" s="246"/>
      <c r="D261" s="236" t="s">
        <v>159</v>
      </c>
      <c r="E261" s="247" t="s">
        <v>1</v>
      </c>
      <c r="F261" s="248" t="s">
        <v>398</v>
      </c>
      <c r="G261" s="246"/>
      <c r="H261" s="249">
        <v>0.52500000000000002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159</v>
      </c>
      <c r="AU261" s="255" t="s">
        <v>81</v>
      </c>
      <c r="AV261" s="14" t="s">
        <v>83</v>
      </c>
      <c r="AW261" s="14" t="s">
        <v>30</v>
      </c>
      <c r="AX261" s="14" t="s">
        <v>73</v>
      </c>
      <c r="AY261" s="255" t="s">
        <v>128</v>
      </c>
    </row>
    <row r="262" s="15" customFormat="1">
      <c r="A262" s="15"/>
      <c r="B262" s="256"/>
      <c r="C262" s="257"/>
      <c r="D262" s="236" t="s">
        <v>159</v>
      </c>
      <c r="E262" s="258" t="s">
        <v>1</v>
      </c>
      <c r="F262" s="259" t="s">
        <v>163</v>
      </c>
      <c r="G262" s="257"/>
      <c r="H262" s="260">
        <v>1491</v>
      </c>
      <c r="I262" s="261"/>
      <c r="J262" s="257"/>
      <c r="K262" s="257"/>
      <c r="L262" s="262"/>
      <c r="M262" s="263"/>
      <c r="N262" s="264"/>
      <c r="O262" s="264"/>
      <c r="P262" s="264"/>
      <c r="Q262" s="264"/>
      <c r="R262" s="264"/>
      <c r="S262" s="264"/>
      <c r="T262" s="26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6" t="s">
        <v>159</v>
      </c>
      <c r="AU262" s="266" t="s">
        <v>81</v>
      </c>
      <c r="AV262" s="15" t="s">
        <v>134</v>
      </c>
      <c r="AW262" s="15" t="s">
        <v>30</v>
      </c>
      <c r="AX262" s="15" t="s">
        <v>81</v>
      </c>
      <c r="AY262" s="266" t="s">
        <v>128</v>
      </c>
    </row>
    <row r="263" s="2" customFormat="1" ht="16.5" customHeight="1">
      <c r="A263" s="38"/>
      <c r="B263" s="39"/>
      <c r="C263" s="216" t="s">
        <v>399</v>
      </c>
      <c r="D263" s="216" t="s">
        <v>129</v>
      </c>
      <c r="E263" s="217" t="s">
        <v>400</v>
      </c>
      <c r="F263" s="218" t="s">
        <v>401</v>
      </c>
      <c r="G263" s="219" t="s">
        <v>140</v>
      </c>
      <c r="H263" s="220">
        <v>52.545000000000002</v>
      </c>
      <c r="I263" s="221"/>
      <c r="J263" s="222">
        <f>ROUND(I263*H263,2)</f>
        <v>0</v>
      </c>
      <c r="K263" s="218" t="s">
        <v>133</v>
      </c>
      <c r="L263" s="44"/>
      <c r="M263" s="223" t="s">
        <v>1</v>
      </c>
      <c r="N263" s="224" t="s">
        <v>38</v>
      </c>
      <c r="O263" s="91"/>
      <c r="P263" s="225">
        <f>O263*H263</f>
        <v>0</v>
      </c>
      <c r="Q263" s="225">
        <v>2.2563399999999998</v>
      </c>
      <c r="R263" s="225">
        <f>Q263*H263</f>
        <v>118.55938529999999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134</v>
      </c>
      <c r="AT263" s="227" t="s">
        <v>129</v>
      </c>
      <c r="AU263" s="227" t="s">
        <v>81</v>
      </c>
      <c r="AY263" s="17" t="s">
        <v>128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81</v>
      </c>
      <c r="BK263" s="228">
        <f>ROUND(I263*H263,2)</f>
        <v>0</v>
      </c>
      <c r="BL263" s="17" t="s">
        <v>134</v>
      </c>
      <c r="BM263" s="227" t="s">
        <v>402</v>
      </c>
    </row>
    <row r="264" s="2" customFormat="1">
      <c r="A264" s="38"/>
      <c r="B264" s="39"/>
      <c r="C264" s="40"/>
      <c r="D264" s="229" t="s">
        <v>136</v>
      </c>
      <c r="E264" s="40"/>
      <c r="F264" s="230" t="s">
        <v>403</v>
      </c>
      <c r="G264" s="40"/>
      <c r="H264" s="40"/>
      <c r="I264" s="231"/>
      <c r="J264" s="40"/>
      <c r="K264" s="40"/>
      <c r="L264" s="44"/>
      <c r="M264" s="232"/>
      <c r="N264" s="23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136</v>
      </c>
      <c r="AU264" s="17" t="s">
        <v>81</v>
      </c>
    </row>
    <row r="265" s="14" customFormat="1">
      <c r="A265" s="14"/>
      <c r="B265" s="245"/>
      <c r="C265" s="246"/>
      <c r="D265" s="236" t="s">
        <v>159</v>
      </c>
      <c r="E265" s="247" t="s">
        <v>1</v>
      </c>
      <c r="F265" s="248" t="s">
        <v>404</v>
      </c>
      <c r="G265" s="246"/>
      <c r="H265" s="249">
        <v>52.545000000000002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159</v>
      </c>
      <c r="AU265" s="255" t="s">
        <v>81</v>
      </c>
      <c r="AV265" s="14" t="s">
        <v>83</v>
      </c>
      <c r="AW265" s="14" t="s">
        <v>30</v>
      </c>
      <c r="AX265" s="14" t="s">
        <v>73</v>
      </c>
      <c r="AY265" s="255" t="s">
        <v>128</v>
      </c>
    </row>
    <row r="266" s="15" customFormat="1">
      <c r="A266" s="15"/>
      <c r="B266" s="256"/>
      <c r="C266" s="257"/>
      <c r="D266" s="236" t="s">
        <v>159</v>
      </c>
      <c r="E266" s="258" t="s">
        <v>1</v>
      </c>
      <c r="F266" s="259" t="s">
        <v>163</v>
      </c>
      <c r="G266" s="257"/>
      <c r="H266" s="260">
        <v>52.545000000000002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6" t="s">
        <v>159</v>
      </c>
      <c r="AU266" s="266" t="s">
        <v>81</v>
      </c>
      <c r="AV266" s="15" t="s">
        <v>134</v>
      </c>
      <c r="AW266" s="15" t="s">
        <v>30</v>
      </c>
      <c r="AX266" s="15" t="s">
        <v>81</v>
      </c>
      <c r="AY266" s="266" t="s">
        <v>128</v>
      </c>
    </row>
    <row r="267" s="2" customFormat="1" ht="16.5" customHeight="1">
      <c r="A267" s="38"/>
      <c r="B267" s="39"/>
      <c r="C267" s="216" t="s">
        <v>405</v>
      </c>
      <c r="D267" s="216" t="s">
        <v>129</v>
      </c>
      <c r="E267" s="217" t="s">
        <v>406</v>
      </c>
      <c r="F267" s="218" t="s">
        <v>407</v>
      </c>
      <c r="G267" s="219" t="s">
        <v>236</v>
      </c>
      <c r="H267" s="220">
        <v>10</v>
      </c>
      <c r="I267" s="221"/>
      <c r="J267" s="222">
        <f>ROUND(I267*H267,2)</f>
        <v>0</v>
      </c>
      <c r="K267" s="218" t="s">
        <v>133</v>
      </c>
      <c r="L267" s="44"/>
      <c r="M267" s="223" t="s">
        <v>1</v>
      </c>
      <c r="N267" s="224" t="s">
        <v>38</v>
      </c>
      <c r="O267" s="91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134</v>
      </c>
      <c r="AT267" s="227" t="s">
        <v>129</v>
      </c>
      <c r="AU267" s="227" t="s">
        <v>81</v>
      </c>
      <c r="AY267" s="17" t="s">
        <v>128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81</v>
      </c>
      <c r="BK267" s="228">
        <f>ROUND(I267*H267,2)</f>
        <v>0</v>
      </c>
      <c r="BL267" s="17" t="s">
        <v>134</v>
      </c>
      <c r="BM267" s="227" t="s">
        <v>408</v>
      </c>
    </row>
    <row r="268" s="2" customFormat="1">
      <c r="A268" s="38"/>
      <c r="B268" s="39"/>
      <c r="C268" s="40"/>
      <c r="D268" s="229" t="s">
        <v>136</v>
      </c>
      <c r="E268" s="40"/>
      <c r="F268" s="230" t="s">
        <v>409</v>
      </c>
      <c r="G268" s="40"/>
      <c r="H268" s="40"/>
      <c r="I268" s="231"/>
      <c r="J268" s="40"/>
      <c r="K268" s="40"/>
      <c r="L268" s="44"/>
      <c r="M268" s="232"/>
      <c r="N268" s="23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136</v>
      </c>
      <c r="AU268" s="17" t="s">
        <v>81</v>
      </c>
    </row>
    <row r="269" s="2" customFormat="1" ht="16.5" customHeight="1">
      <c r="A269" s="38"/>
      <c r="B269" s="39"/>
      <c r="C269" s="267" t="s">
        <v>410</v>
      </c>
      <c r="D269" s="267" t="s">
        <v>202</v>
      </c>
      <c r="E269" s="268" t="s">
        <v>411</v>
      </c>
      <c r="F269" s="269" t="s">
        <v>412</v>
      </c>
      <c r="G269" s="270" t="s">
        <v>236</v>
      </c>
      <c r="H269" s="271">
        <v>10</v>
      </c>
      <c r="I269" s="272"/>
      <c r="J269" s="273">
        <f>ROUND(I269*H269,2)</f>
        <v>0</v>
      </c>
      <c r="K269" s="269" t="s">
        <v>1</v>
      </c>
      <c r="L269" s="274"/>
      <c r="M269" s="275" t="s">
        <v>1</v>
      </c>
      <c r="N269" s="276" t="s">
        <v>38</v>
      </c>
      <c r="O269" s="91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170</v>
      </c>
      <c r="AT269" s="227" t="s">
        <v>202</v>
      </c>
      <c r="AU269" s="227" t="s">
        <v>81</v>
      </c>
      <c r="AY269" s="17" t="s">
        <v>128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81</v>
      </c>
      <c r="BK269" s="228">
        <f>ROUND(I269*H269,2)</f>
        <v>0</v>
      </c>
      <c r="BL269" s="17" t="s">
        <v>134</v>
      </c>
      <c r="BM269" s="227" t="s">
        <v>413</v>
      </c>
    </row>
    <row r="270" s="2" customFormat="1" ht="16.5" customHeight="1">
      <c r="A270" s="38"/>
      <c r="B270" s="39"/>
      <c r="C270" s="216" t="s">
        <v>414</v>
      </c>
      <c r="D270" s="216" t="s">
        <v>129</v>
      </c>
      <c r="E270" s="217" t="s">
        <v>415</v>
      </c>
      <c r="F270" s="218" t="s">
        <v>416</v>
      </c>
      <c r="G270" s="219" t="s">
        <v>236</v>
      </c>
      <c r="H270" s="220">
        <v>8</v>
      </c>
      <c r="I270" s="221"/>
      <c r="J270" s="222">
        <f>ROUND(I270*H270,2)</f>
        <v>0</v>
      </c>
      <c r="K270" s="218" t="s">
        <v>133</v>
      </c>
      <c r="L270" s="44"/>
      <c r="M270" s="223" t="s">
        <v>1</v>
      </c>
      <c r="N270" s="224" t="s">
        <v>38</v>
      </c>
      <c r="O270" s="91"/>
      <c r="P270" s="225">
        <f>O270*H270</f>
        <v>0</v>
      </c>
      <c r="Q270" s="225">
        <v>0.11241</v>
      </c>
      <c r="R270" s="225">
        <f>Q270*H270</f>
        <v>0.89927999999999997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134</v>
      </c>
      <c r="AT270" s="227" t="s">
        <v>129</v>
      </c>
      <c r="AU270" s="227" t="s">
        <v>81</v>
      </c>
      <c r="AY270" s="17" t="s">
        <v>128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81</v>
      </c>
      <c r="BK270" s="228">
        <f>ROUND(I270*H270,2)</f>
        <v>0</v>
      </c>
      <c r="BL270" s="17" t="s">
        <v>134</v>
      </c>
      <c r="BM270" s="227" t="s">
        <v>417</v>
      </c>
    </row>
    <row r="271" s="2" customFormat="1">
      <c r="A271" s="38"/>
      <c r="B271" s="39"/>
      <c r="C271" s="40"/>
      <c r="D271" s="229" t="s">
        <v>136</v>
      </c>
      <c r="E271" s="40"/>
      <c r="F271" s="230" t="s">
        <v>418</v>
      </c>
      <c r="G271" s="40"/>
      <c r="H271" s="40"/>
      <c r="I271" s="231"/>
      <c r="J271" s="40"/>
      <c r="K271" s="40"/>
      <c r="L271" s="44"/>
      <c r="M271" s="232"/>
      <c r="N271" s="23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136</v>
      </c>
      <c r="AU271" s="17" t="s">
        <v>81</v>
      </c>
    </row>
    <row r="272" s="2" customFormat="1" ht="16.5" customHeight="1">
      <c r="A272" s="38"/>
      <c r="B272" s="39"/>
      <c r="C272" s="267" t="s">
        <v>419</v>
      </c>
      <c r="D272" s="267" t="s">
        <v>202</v>
      </c>
      <c r="E272" s="268" t="s">
        <v>420</v>
      </c>
      <c r="F272" s="269" t="s">
        <v>421</v>
      </c>
      <c r="G272" s="270" t="s">
        <v>422</v>
      </c>
      <c r="H272" s="271">
        <v>8</v>
      </c>
      <c r="I272" s="272"/>
      <c r="J272" s="273">
        <f>ROUND(I272*H272,2)</f>
        <v>0</v>
      </c>
      <c r="K272" s="269" t="s">
        <v>1</v>
      </c>
      <c r="L272" s="274"/>
      <c r="M272" s="275" t="s">
        <v>1</v>
      </c>
      <c r="N272" s="276" t="s">
        <v>38</v>
      </c>
      <c r="O272" s="91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170</v>
      </c>
      <c r="AT272" s="227" t="s">
        <v>202</v>
      </c>
      <c r="AU272" s="227" t="s">
        <v>81</v>
      </c>
      <c r="AY272" s="17" t="s">
        <v>128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81</v>
      </c>
      <c r="BK272" s="228">
        <f>ROUND(I272*H272,2)</f>
        <v>0</v>
      </c>
      <c r="BL272" s="17" t="s">
        <v>134</v>
      </c>
      <c r="BM272" s="227" t="s">
        <v>423</v>
      </c>
    </row>
    <row r="273" s="2" customFormat="1" ht="16.5" customHeight="1">
      <c r="A273" s="38"/>
      <c r="B273" s="39"/>
      <c r="C273" s="216" t="s">
        <v>424</v>
      </c>
      <c r="D273" s="216" t="s">
        <v>129</v>
      </c>
      <c r="E273" s="217" t="s">
        <v>425</v>
      </c>
      <c r="F273" s="218" t="s">
        <v>426</v>
      </c>
      <c r="G273" s="219" t="s">
        <v>236</v>
      </c>
      <c r="H273" s="220">
        <v>12</v>
      </c>
      <c r="I273" s="221"/>
      <c r="J273" s="222">
        <f>ROUND(I273*H273,2)</f>
        <v>0</v>
      </c>
      <c r="K273" s="218" t="s">
        <v>133</v>
      </c>
      <c r="L273" s="44"/>
      <c r="M273" s="223" t="s">
        <v>1</v>
      </c>
      <c r="N273" s="224" t="s">
        <v>38</v>
      </c>
      <c r="O273" s="91"/>
      <c r="P273" s="225">
        <f>O273*H273</f>
        <v>0</v>
      </c>
      <c r="Q273" s="225">
        <v>0.00069999999999999999</v>
      </c>
      <c r="R273" s="225">
        <f>Q273*H273</f>
        <v>0.0083999999999999995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134</v>
      </c>
      <c r="AT273" s="227" t="s">
        <v>129</v>
      </c>
      <c r="AU273" s="227" t="s">
        <v>81</v>
      </c>
      <c r="AY273" s="17" t="s">
        <v>128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81</v>
      </c>
      <c r="BK273" s="228">
        <f>ROUND(I273*H273,2)</f>
        <v>0</v>
      </c>
      <c r="BL273" s="17" t="s">
        <v>134</v>
      </c>
      <c r="BM273" s="227" t="s">
        <v>427</v>
      </c>
    </row>
    <row r="274" s="2" customFormat="1">
      <c r="A274" s="38"/>
      <c r="B274" s="39"/>
      <c r="C274" s="40"/>
      <c r="D274" s="229" t="s">
        <v>136</v>
      </c>
      <c r="E274" s="40"/>
      <c r="F274" s="230" t="s">
        <v>428</v>
      </c>
      <c r="G274" s="40"/>
      <c r="H274" s="40"/>
      <c r="I274" s="231"/>
      <c r="J274" s="40"/>
      <c r="K274" s="40"/>
      <c r="L274" s="44"/>
      <c r="M274" s="232"/>
      <c r="N274" s="23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136</v>
      </c>
      <c r="AU274" s="17" t="s">
        <v>81</v>
      </c>
    </row>
    <row r="275" s="2" customFormat="1" ht="16.5" customHeight="1">
      <c r="A275" s="38"/>
      <c r="B275" s="39"/>
      <c r="C275" s="267" t="s">
        <v>429</v>
      </c>
      <c r="D275" s="267" t="s">
        <v>202</v>
      </c>
      <c r="E275" s="268" t="s">
        <v>430</v>
      </c>
      <c r="F275" s="269" t="s">
        <v>431</v>
      </c>
      <c r="G275" s="270" t="s">
        <v>422</v>
      </c>
      <c r="H275" s="271">
        <v>2</v>
      </c>
      <c r="I275" s="272"/>
      <c r="J275" s="273">
        <f>ROUND(I275*H275,2)</f>
        <v>0</v>
      </c>
      <c r="K275" s="269" t="s">
        <v>1</v>
      </c>
      <c r="L275" s="274"/>
      <c r="M275" s="275" t="s">
        <v>1</v>
      </c>
      <c r="N275" s="276" t="s">
        <v>38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170</v>
      </c>
      <c r="AT275" s="227" t="s">
        <v>202</v>
      </c>
      <c r="AU275" s="227" t="s">
        <v>81</v>
      </c>
      <c r="AY275" s="17" t="s">
        <v>128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81</v>
      </c>
      <c r="BK275" s="228">
        <f>ROUND(I275*H275,2)</f>
        <v>0</v>
      </c>
      <c r="BL275" s="17" t="s">
        <v>134</v>
      </c>
      <c r="BM275" s="227" t="s">
        <v>432</v>
      </c>
    </row>
    <row r="276" s="2" customFormat="1" ht="16.5" customHeight="1">
      <c r="A276" s="38"/>
      <c r="B276" s="39"/>
      <c r="C276" s="267" t="s">
        <v>433</v>
      </c>
      <c r="D276" s="267" t="s">
        <v>202</v>
      </c>
      <c r="E276" s="268" t="s">
        <v>434</v>
      </c>
      <c r="F276" s="269" t="s">
        <v>435</v>
      </c>
      <c r="G276" s="270" t="s">
        <v>422</v>
      </c>
      <c r="H276" s="271">
        <v>8</v>
      </c>
      <c r="I276" s="272"/>
      <c r="J276" s="273">
        <f>ROUND(I276*H276,2)</f>
        <v>0</v>
      </c>
      <c r="K276" s="269" t="s">
        <v>1</v>
      </c>
      <c r="L276" s="274"/>
      <c r="M276" s="275" t="s">
        <v>1</v>
      </c>
      <c r="N276" s="276" t="s">
        <v>38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170</v>
      </c>
      <c r="AT276" s="227" t="s">
        <v>202</v>
      </c>
      <c r="AU276" s="227" t="s">
        <v>81</v>
      </c>
      <c r="AY276" s="17" t="s">
        <v>128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81</v>
      </c>
      <c r="BK276" s="228">
        <f>ROUND(I276*H276,2)</f>
        <v>0</v>
      </c>
      <c r="BL276" s="17" t="s">
        <v>134</v>
      </c>
      <c r="BM276" s="227" t="s">
        <v>436</v>
      </c>
    </row>
    <row r="277" s="2" customFormat="1" ht="16.5" customHeight="1">
      <c r="A277" s="38"/>
      <c r="B277" s="39"/>
      <c r="C277" s="267" t="s">
        <v>437</v>
      </c>
      <c r="D277" s="267" t="s">
        <v>202</v>
      </c>
      <c r="E277" s="268" t="s">
        <v>438</v>
      </c>
      <c r="F277" s="269" t="s">
        <v>439</v>
      </c>
      <c r="G277" s="270" t="s">
        <v>422</v>
      </c>
      <c r="H277" s="271">
        <v>2</v>
      </c>
      <c r="I277" s="272"/>
      <c r="J277" s="273">
        <f>ROUND(I277*H277,2)</f>
        <v>0</v>
      </c>
      <c r="K277" s="269" t="s">
        <v>1</v>
      </c>
      <c r="L277" s="274"/>
      <c r="M277" s="275" t="s">
        <v>1</v>
      </c>
      <c r="N277" s="276" t="s">
        <v>38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170</v>
      </c>
      <c r="AT277" s="227" t="s">
        <v>202</v>
      </c>
      <c r="AU277" s="227" t="s">
        <v>81</v>
      </c>
      <c r="AY277" s="17" t="s">
        <v>128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81</v>
      </c>
      <c r="BK277" s="228">
        <f>ROUND(I277*H277,2)</f>
        <v>0</v>
      </c>
      <c r="BL277" s="17" t="s">
        <v>134</v>
      </c>
      <c r="BM277" s="227" t="s">
        <v>440</v>
      </c>
    </row>
    <row r="278" s="2" customFormat="1" ht="16.5" customHeight="1">
      <c r="A278" s="38"/>
      <c r="B278" s="39"/>
      <c r="C278" s="216" t="s">
        <v>441</v>
      </c>
      <c r="D278" s="216" t="s">
        <v>129</v>
      </c>
      <c r="E278" s="217" t="s">
        <v>442</v>
      </c>
      <c r="F278" s="218" t="s">
        <v>443</v>
      </c>
      <c r="G278" s="219" t="s">
        <v>236</v>
      </c>
      <c r="H278" s="220">
        <v>45</v>
      </c>
      <c r="I278" s="221"/>
      <c r="J278" s="222">
        <f>ROUND(I278*H278,2)</f>
        <v>0</v>
      </c>
      <c r="K278" s="218" t="s">
        <v>133</v>
      </c>
      <c r="L278" s="44"/>
      <c r="M278" s="223" t="s">
        <v>1</v>
      </c>
      <c r="N278" s="224" t="s">
        <v>38</v>
      </c>
      <c r="O278" s="91"/>
      <c r="P278" s="225">
        <f>O278*H278</f>
        <v>0</v>
      </c>
      <c r="Q278" s="225">
        <v>0.00054000000000000001</v>
      </c>
      <c r="R278" s="225">
        <f>Q278*H278</f>
        <v>0.024299999999999999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134</v>
      </c>
      <c r="AT278" s="227" t="s">
        <v>129</v>
      </c>
      <c r="AU278" s="227" t="s">
        <v>81</v>
      </c>
      <c r="AY278" s="17" t="s">
        <v>128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81</v>
      </c>
      <c r="BK278" s="228">
        <f>ROUND(I278*H278,2)</f>
        <v>0</v>
      </c>
      <c r="BL278" s="17" t="s">
        <v>134</v>
      </c>
      <c r="BM278" s="227" t="s">
        <v>444</v>
      </c>
    </row>
    <row r="279" s="2" customFormat="1">
      <c r="A279" s="38"/>
      <c r="B279" s="39"/>
      <c r="C279" s="40"/>
      <c r="D279" s="229" t="s">
        <v>136</v>
      </c>
      <c r="E279" s="40"/>
      <c r="F279" s="230" t="s">
        <v>445</v>
      </c>
      <c r="G279" s="40"/>
      <c r="H279" s="40"/>
      <c r="I279" s="231"/>
      <c r="J279" s="40"/>
      <c r="K279" s="40"/>
      <c r="L279" s="44"/>
      <c r="M279" s="232"/>
      <c r="N279" s="23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136</v>
      </c>
      <c r="AU279" s="17" t="s">
        <v>81</v>
      </c>
    </row>
    <row r="280" s="2" customFormat="1" ht="16.5" customHeight="1">
      <c r="A280" s="38"/>
      <c r="B280" s="39"/>
      <c r="C280" s="216" t="s">
        <v>446</v>
      </c>
      <c r="D280" s="216" t="s">
        <v>129</v>
      </c>
      <c r="E280" s="217" t="s">
        <v>447</v>
      </c>
      <c r="F280" s="218" t="s">
        <v>448</v>
      </c>
      <c r="G280" s="219" t="s">
        <v>449</v>
      </c>
      <c r="H280" s="220">
        <v>1</v>
      </c>
      <c r="I280" s="221"/>
      <c r="J280" s="222">
        <f>ROUND(I280*H280,2)</f>
        <v>0</v>
      </c>
      <c r="K280" s="218" t="s">
        <v>1</v>
      </c>
      <c r="L280" s="44"/>
      <c r="M280" s="223" t="s">
        <v>1</v>
      </c>
      <c r="N280" s="224" t="s">
        <v>38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134</v>
      </c>
      <c r="AT280" s="227" t="s">
        <v>129</v>
      </c>
      <c r="AU280" s="227" t="s">
        <v>81</v>
      </c>
      <c r="AY280" s="17" t="s">
        <v>128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81</v>
      </c>
      <c r="BK280" s="228">
        <f>ROUND(I280*H280,2)</f>
        <v>0</v>
      </c>
      <c r="BL280" s="17" t="s">
        <v>134</v>
      </c>
      <c r="BM280" s="227" t="s">
        <v>450</v>
      </c>
    </row>
    <row r="281" s="2" customFormat="1" ht="21.75" customHeight="1">
      <c r="A281" s="38"/>
      <c r="B281" s="39"/>
      <c r="C281" s="216" t="s">
        <v>451</v>
      </c>
      <c r="D281" s="216" t="s">
        <v>129</v>
      </c>
      <c r="E281" s="217" t="s">
        <v>452</v>
      </c>
      <c r="F281" s="218" t="s">
        <v>453</v>
      </c>
      <c r="G281" s="219" t="s">
        <v>454</v>
      </c>
      <c r="H281" s="220">
        <v>1</v>
      </c>
      <c r="I281" s="221"/>
      <c r="J281" s="222">
        <f>ROUND(I281*H281,2)</f>
        <v>0</v>
      </c>
      <c r="K281" s="218" t="s">
        <v>1</v>
      </c>
      <c r="L281" s="44"/>
      <c r="M281" s="223" t="s">
        <v>1</v>
      </c>
      <c r="N281" s="224" t="s">
        <v>38</v>
      </c>
      <c r="O281" s="91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134</v>
      </c>
      <c r="AT281" s="227" t="s">
        <v>129</v>
      </c>
      <c r="AU281" s="227" t="s">
        <v>81</v>
      </c>
      <c r="AY281" s="17" t="s">
        <v>128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81</v>
      </c>
      <c r="BK281" s="228">
        <f>ROUND(I281*H281,2)</f>
        <v>0</v>
      </c>
      <c r="BL281" s="17" t="s">
        <v>134</v>
      </c>
      <c r="BM281" s="227" t="s">
        <v>455</v>
      </c>
    </row>
    <row r="282" s="13" customFormat="1">
      <c r="A282" s="13"/>
      <c r="B282" s="234"/>
      <c r="C282" s="235"/>
      <c r="D282" s="236" t="s">
        <v>159</v>
      </c>
      <c r="E282" s="237" t="s">
        <v>1</v>
      </c>
      <c r="F282" s="238" t="s">
        <v>456</v>
      </c>
      <c r="G282" s="235"/>
      <c r="H282" s="237" t="s">
        <v>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159</v>
      </c>
      <c r="AU282" s="244" t="s">
        <v>81</v>
      </c>
      <c r="AV282" s="13" t="s">
        <v>81</v>
      </c>
      <c r="AW282" s="13" t="s">
        <v>30</v>
      </c>
      <c r="AX282" s="13" t="s">
        <v>73</v>
      </c>
      <c r="AY282" s="244" t="s">
        <v>128</v>
      </c>
    </row>
    <row r="283" s="14" customFormat="1">
      <c r="A283" s="14"/>
      <c r="B283" s="245"/>
      <c r="C283" s="246"/>
      <c r="D283" s="236" t="s">
        <v>159</v>
      </c>
      <c r="E283" s="247" t="s">
        <v>1</v>
      </c>
      <c r="F283" s="248" t="s">
        <v>81</v>
      </c>
      <c r="G283" s="246"/>
      <c r="H283" s="249">
        <v>1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159</v>
      </c>
      <c r="AU283" s="255" t="s">
        <v>81</v>
      </c>
      <c r="AV283" s="14" t="s">
        <v>83</v>
      </c>
      <c r="AW283" s="14" t="s">
        <v>30</v>
      </c>
      <c r="AX283" s="14" t="s">
        <v>73</v>
      </c>
      <c r="AY283" s="255" t="s">
        <v>128</v>
      </c>
    </row>
    <row r="284" s="15" customFormat="1">
      <c r="A284" s="15"/>
      <c r="B284" s="256"/>
      <c r="C284" s="257"/>
      <c r="D284" s="236" t="s">
        <v>159</v>
      </c>
      <c r="E284" s="258" t="s">
        <v>1</v>
      </c>
      <c r="F284" s="259" t="s">
        <v>163</v>
      </c>
      <c r="G284" s="257"/>
      <c r="H284" s="260">
        <v>1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6" t="s">
        <v>159</v>
      </c>
      <c r="AU284" s="266" t="s">
        <v>81</v>
      </c>
      <c r="AV284" s="15" t="s">
        <v>134</v>
      </c>
      <c r="AW284" s="15" t="s">
        <v>30</v>
      </c>
      <c r="AX284" s="15" t="s">
        <v>81</v>
      </c>
      <c r="AY284" s="266" t="s">
        <v>128</v>
      </c>
    </row>
    <row r="285" s="12" customFormat="1" ht="25.92" customHeight="1">
      <c r="A285" s="12"/>
      <c r="B285" s="202"/>
      <c r="C285" s="203"/>
      <c r="D285" s="204" t="s">
        <v>72</v>
      </c>
      <c r="E285" s="205" t="s">
        <v>457</v>
      </c>
      <c r="F285" s="205" t="s">
        <v>458</v>
      </c>
      <c r="G285" s="203"/>
      <c r="H285" s="203"/>
      <c r="I285" s="206"/>
      <c r="J285" s="207">
        <f>BK285</f>
        <v>0</v>
      </c>
      <c r="K285" s="203"/>
      <c r="L285" s="208"/>
      <c r="M285" s="209"/>
      <c r="N285" s="210"/>
      <c r="O285" s="210"/>
      <c r="P285" s="211">
        <f>SUM(P286:P288)</f>
        <v>0</v>
      </c>
      <c r="Q285" s="210"/>
      <c r="R285" s="211">
        <f>SUM(R286:R288)</f>
        <v>0</v>
      </c>
      <c r="S285" s="210"/>
      <c r="T285" s="212">
        <f>SUM(T286:T288)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3" t="s">
        <v>81</v>
      </c>
      <c r="AT285" s="214" t="s">
        <v>72</v>
      </c>
      <c r="AU285" s="214" t="s">
        <v>73</v>
      </c>
      <c r="AY285" s="213" t="s">
        <v>128</v>
      </c>
      <c r="BK285" s="215">
        <f>SUM(BK286:BK288)</f>
        <v>0</v>
      </c>
    </row>
    <row r="286" s="2" customFormat="1" ht="16.5" customHeight="1">
      <c r="A286" s="38"/>
      <c r="B286" s="39"/>
      <c r="C286" s="216" t="s">
        <v>459</v>
      </c>
      <c r="D286" s="216" t="s">
        <v>129</v>
      </c>
      <c r="E286" s="217" t="s">
        <v>460</v>
      </c>
      <c r="F286" s="218" t="s">
        <v>461</v>
      </c>
      <c r="G286" s="219" t="s">
        <v>187</v>
      </c>
      <c r="H286" s="220">
        <v>2006.249</v>
      </c>
      <c r="I286" s="221"/>
      <c r="J286" s="222">
        <f>ROUND(I286*H286,2)</f>
        <v>0</v>
      </c>
      <c r="K286" s="218" t="s">
        <v>133</v>
      </c>
      <c r="L286" s="44"/>
      <c r="M286" s="223" t="s">
        <v>1</v>
      </c>
      <c r="N286" s="224" t="s">
        <v>38</v>
      </c>
      <c r="O286" s="91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134</v>
      </c>
      <c r="AT286" s="227" t="s">
        <v>129</v>
      </c>
      <c r="AU286" s="227" t="s">
        <v>81</v>
      </c>
      <c r="AY286" s="17" t="s">
        <v>128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81</v>
      </c>
      <c r="BK286" s="228">
        <f>ROUND(I286*H286,2)</f>
        <v>0</v>
      </c>
      <c r="BL286" s="17" t="s">
        <v>134</v>
      </c>
      <c r="BM286" s="227" t="s">
        <v>462</v>
      </c>
    </row>
    <row r="287" s="2" customFormat="1">
      <c r="A287" s="38"/>
      <c r="B287" s="39"/>
      <c r="C287" s="40"/>
      <c r="D287" s="229" t="s">
        <v>136</v>
      </c>
      <c r="E287" s="40"/>
      <c r="F287" s="230" t="s">
        <v>463</v>
      </c>
      <c r="G287" s="40"/>
      <c r="H287" s="40"/>
      <c r="I287" s="231"/>
      <c r="J287" s="40"/>
      <c r="K287" s="40"/>
      <c r="L287" s="44"/>
      <c r="M287" s="232"/>
      <c r="N287" s="23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136</v>
      </c>
      <c r="AU287" s="17" t="s">
        <v>81</v>
      </c>
    </row>
    <row r="288" s="12" customFormat="1" ht="22.8" customHeight="1">
      <c r="A288" s="12"/>
      <c r="B288" s="202"/>
      <c r="C288" s="203"/>
      <c r="D288" s="204" t="s">
        <v>72</v>
      </c>
      <c r="E288" s="277" t="s">
        <v>81</v>
      </c>
      <c r="F288" s="277" t="s">
        <v>127</v>
      </c>
      <c r="G288" s="203"/>
      <c r="H288" s="203"/>
      <c r="I288" s="206"/>
      <c r="J288" s="278">
        <f>BK288</f>
        <v>0</v>
      </c>
      <c r="K288" s="203"/>
      <c r="L288" s="208"/>
      <c r="M288" s="209"/>
      <c r="N288" s="210"/>
      <c r="O288" s="210"/>
      <c r="P288" s="211">
        <v>0</v>
      </c>
      <c r="Q288" s="210"/>
      <c r="R288" s="211">
        <v>0</v>
      </c>
      <c r="S288" s="210"/>
      <c r="T288" s="212"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81</v>
      </c>
      <c r="AT288" s="214" t="s">
        <v>72</v>
      </c>
      <c r="AU288" s="214" t="s">
        <v>81</v>
      </c>
      <c r="AY288" s="213" t="s">
        <v>128</v>
      </c>
      <c r="BK288" s="215">
        <v>0</v>
      </c>
    </row>
    <row r="289" s="12" customFormat="1" ht="25.92" customHeight="1">
      <c r="A289" s="12"/>
      <c r="B289" s="202"/>
      <c r="C289" s="203"/>
      <c r="D289" s="204" t="s">
        <v>72</v>
      </c>
      <c r="E289" s="205" t="s">
        <v>464</v>
      </c>
      <c r="F289" s="205" t="s">
        <v>465</v>
      </c>
      <c r="G289" s="203"/>
      <c r="H289" s="203"/>
      <c r="I289" s="206"/>
      <c r="J289" s="207">
        <f>BK289</f>
        <v>0</v>
      </c>
      <c r="K289" s="203"/>
      <c r="L289" s="208"/>
      <c r="M289" s="209"/>
      <c r="N289" s="210"/>
      <c r="O289" s="210"/>
      <c r="P289" s="211">
        <f>SUM(P290:P294)</f>
        <v>0</v>
      </c>
      <c r="Q289" s="210"/>
      <c r="R289" s="211">
        <f>SUM(R290:R294)</f>
        <v>0</v>
      </c>
      <c r="S289" s="210"/>
      <c r="T289" s="212">
        <f>SUM(T290:T294)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3" t="s">
        <v>83</v>
      </c>
      <c r="AT289" s="214" t="s">
        <v>72</v>
      </c>
      <c r="AU289" s="214" t="s">
        <v>73</v>
      </c>
      <c r="AY289" s="213" t="s">
        <v>128</v>
      </c>
      <c r="BK289" s="215">
        <f>SUM(BK290:BK294)</f>
        <v>0</v>
      </c>
    </row>
    <row r="290" s="2" customFormat="1" ht="16.5" customHeight="1">
      <c r="A290" s="38"/>
      <c r="B290" s="39"/>
      <c r="C290" s="216" t="s">
        <v>466</v>
      </c>
      <c r="D290" s="216" t="s">
        <v>129</v>
      </c>
      <c r="E290" s="217" t="s">
        <v>467</v>
      </c>
      <c r="F290" s="218" t="s">
        <v>468</v>
      </c>
      <c r="G290" s="219" t="s">
        <v>304</v>
      </c>
      <c r="H290" s="220">
        <v>51.200000000000003</v>
      </c>
      <c r="I290" s="221"/>
      <c r="J290" s="222">
        <f>ROUND(I290*H290,2)</f>
        <v>0</v>
      </c>
      <c r="K290" s="218" t="s">
        <v>1</v>
      </c>
      <c r="L290" s="44"/>
      <c r="M290" s="223" t="s">
        <v>1</v>
      </c>
      <c r="N290" s="224" t="s">
        <v>38</v>
      </c>
      <c r="O290" s="91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211</v>
      </c>
      <c r="AT290" s="227" t="s">
        <v>129</v>
      </c>
      <c r="AU290" s="227" t="s">
        <v>81</v>
      </c>
      <c r="AY290" s="17" t="s">
        <v>128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81</v>
      </c>
      <c r="BK290" s="228">
        <f>ROUND(I290*H290,2)</f>
        <v>0</v>
      </c>
      <c r="BL290" s="17" t="s">
        <v>211</v>
      </c>
      <c r="BM290" s="227" t="s">
        <v>469</v>
      </c>
    </row>
    <row r="291" s="13" customFormat="1">
      <c r="A291" s="13"/>
      <c r="B291" s="234"/>
      <c r="C291" s="235"/>
      <c r="D291" s="236" t="s">
        <v>159</v>
      </c>
      <c r="E291" s="237" t="s">
        <v>1</v>
      </c>
      <c r="F291" s="238" t="s">
        <v>470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159</v>
      </c>
      <c r="AU291" s="244" t="s">
        <v>81</v>
      </c>
      <c r="AV291" s="13" t="s">
        <v>81</v>
      </c>
      <c r="AW291" s="13" t="s">
        <v>30</v>
      </c>
      <c r="AX291" s="13" t="s">
        <v>73</v>
      </c>
      <c r="AY291" s="244" t="s">
        <v>128</v>
      </c>
    </row>
    <row r="292" s="14" customFormat="1">
      <c r="A292" s="14"/>
      <c r="B292" s="245"/>
      <c r="C292" s="246"/>
      <c r="D292" s="236" t="s">
        <v>159</v>
      </c>
      <c r="E292" s="247" t="s">
        <v>1</v>
      </c>
      <c r="F292" s="248" t="s">
        <v>471</v>
      </c>
      <c r="G292" s="246"/>
      <c r="H292" s="249">
        <v>51.200000000000003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159</v>
      </c>
      <c r="AU292" s="255" t="s">
        <v>81</v>
      </c>
      <c r="AV292" s="14" t="s">
        <v>83</v>
      </c>
      <c r="AW292" s="14" t="s">
        <v>30</v>
      </c>
      <c r="AX292" s="14" t="s">
        <v>73</v>
      </c>
      <c r="AY292" s="255" t="s">
        <v>128</v>
      </c>
    </row>
    <row r="293" s="15" customFormat="1">
      <c r="A293" s="15"/>
      <c r="B293" s="256"/>
      <c r="C293" s="257"/>
      <c r="D293" s="236" t="s">
        <v>159</v>
      </c>
      <c r="E293" s="258" t="s">
        <v>1</v>
      </c>
      <c r="F293" s="259" t="s">
        <v>163</v>
      </c>
      <c r="G293" s="257"/>
      <c r="H293" s="260">
        <v>51.200000000000003</v>
      </c>
      <c r="I293" s="261"/>
      <c r="J293" s="257"/>
      <c r="K293" s="257"/>
      <c r="L293" s="262"/>
      <c r="M293" s="263"/>
      <c r="N293" s="264"/>
      <c r="O293" s="264"/>
      <c r="P293" s="264"/>
      <c r="Q293" s="264"/>
      <c r="R293" s="264"/>
      <c r="S293" s="264"/>
      <c r="T293" s="26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6" t="s">
        <v>159</v>
      </c>
      <c r="AU293" s="266" t="s">
        <v>81</v>
      </c>
      <c r="AV293" s="15" t="s">
        <v>134</v>
      </c>
      <c r="AW293" s="15" t="s">
        <v>30</v>
      </c>
      <c r="AX293" s="15" t="s">
        <v>81</v>
      </c>
      <c r="AY293" s="266" t="s">
        <v>128</v>
      </c>
    </row>
    <row r="294" s="2" customFormat="1" ht="16.5" customHeight="1">
      <c r="A294" s="38"/>
      <c r="B294" s="39"/>
      <c r="C294" s="216" t="s">
        <v>472</v>
      </c>
      <c r="D294" s="216" t="s">
        <v>129</v>
      </c>
      <c r="E294" s="217" t="s">
        <v>473</v>
      </c>
      <c r="F294" s="218" t="s">
        <v>474</v>
      </c>
      <c r="G294" s="219" t="s">
        <v>422</v>
      </c>
      <c r="H294" s="220">
        <v>3</v>
      </c>
      <c r="I294" s="221"/>
      <c r="J294" s="222">
        <f>ROUND(I294*H294,2)</f>
        <v>0</v>
      </c>
      <c r="K294" s="218" t="s">
        <v>1</v>
      </c>
      <c r="L294" s="44"/>
      <c r="M294" s="223" t="s">
        <v>1</v>
      </c>
      <c r="N294" s="224" t="s">
        <v>38</v>
      </c>
      <c r="O294" s="91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211</v>
      </c>
      <c r="AT294" s="227" t="s">
        <v>129</v>
      </c>
      <c r="AU294" s="227" t="s">
        <v>81</v>
      </c>
      <c r="AY294" s="17" t="s">
        <v>128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81</v>
      </c>
      <c r="BK294" s="228">
        <f>ROUND(I294*H294,2)</f>
        <v>0</v>
      </c>
      <c r="BL294" s="17" t="s">
        <v>211</v>
      </c>
      <c r="BM294" s="227" t="s">
        <v>475</v>
      </c>
    </row>
    <row r="295" s="12" customFormat="1" ht="25.92" customHeight="1">
      <c r="A295" s="12"/>
      <c r="B295" s="202"/>
      <c r="C295" s="203"/>
      <c r="D295" s="204" t="s">
        <v>72</v>
      </c>
      <c r="E295" s="205" t="s">
        <v>476</v>
      </c>
      <c r="F295" s="205" t="s">
        <v>477</v>
      </c>
      <c r="G295" s="203"/>
      <c r="H295" s="203"/>
      <c r="I295" s="206"/>
      <c r="J295" s="207">
        <f>BK295</f>
        <v>0</v>
      </c>
      <c r="K295" s="203"/>
      <c r="L295" s="208"/>
      <c r="M295" s="209"/>
      <c r="N295" s="210"/>
      <c r="O295" s="210"/>
      <c r="P295" s="211">
        <f>SUM(P296:P304)</f>
        <v>0</v>
      </c>
      <c r="Q295" s="210"/>
      <c r="R295" s="211">
        <f>SUM(R296:R304)</f>
        <v>0</v>
      </c>
      <c r="S295" s="210"/>
      <c r="T295" s="212">
        <f>SUM(T296:T304)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3" t="s">
        <v>81</v>
      </c>
      <c r="AT295" s="214" t="s">
        <v>72</v>
      </c>
      <c r="AU295" s="214" t="s">
        <v>73</v>
      </c>
      <c r="AY295" s="213" t="s">
        <v>128</v>
      </c>
      <c r="BK295" s="215">
        <f>SUM(BK296:BK304)</f>
        <v>0</v>
      </c>
    </row>
    <row r="296" s="2" customFormat="1" ht="16.5" customHeight="1">
      <c r="A296" s="38"/>
      <c r="B296" s="39"/>
      <c r="C296" s="216" t="s">
        <v>478</v>
      </c>
      <c r="D296" s="216" t="s">
        <v>129</v>
      </c>
      <c r="E296" s="217" t="s">
        <v>479</v>
      </c>
      <c r="F296" s="218" t="s">
        <v>480</v>
      </c>
      <c r="G296" s="219" t="s">
        <v>187</v>
      </c>
      <c r="H296" s="220">
        <v>42.427</v>
      </c>
      <c r="I296" s="221"/>
      <c r="J296" s="222">
        <f>ROUND(I296*H296,2)</f>
        <v>0</v>
      </c>
      <c r="K296" s="218" t="s">
        <v>133</v>
      </c>
      <c r="L296" s="44"/>
      <c r="M296" s="223" t="s">
        <v>1</v>
      </c>
      <c r="N296" s="224" t="s">
        <v>38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134</v>
      </c>
      <c r="AT296" s="227" t="s">
        <v>129</v>
      </c>
      <c r="AU296" s="227" t="s">
        <v>81</v>
      </c>
      <c r="AY296" s="17" t="s">
        <v>128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81</v>
      </c>
      <c r="BK296" s="228">
        <f>ROUND(I296*H296,2)</f>
        <v>0</v>
      </c>
      <c r="BL296" s="17" t="s">
        <v>134</v>
      </c>
      <c r="BM296" s="227" t="s">
        <v>481</v>
      </c>
    </row>
    <row r="297" s="2" customFormat="1">
      <c r="A297" s="38"/>
      <c r="B297" s="39"/>
      <c r="C297" s="40"/>
      <c r="D297" s="229" t="s">
        <v>136</v>
      </c>
      <c r="E297" s="40"/>
      <c r="F297" s="230" t="s">
        <v>482</v>
      </c>
      <c r="G297" s="40"/>
      <c r="H297" s="40"/>
      <c r="I297" s="231"/>
      <c r="J297" s="40"/>
      <c r="K297" s="40"/>
      <c r="L297" s="44"/>
      <c r="M297" s="232"/>
      <c r="N297" s="23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136</v>
      </c>
      <c r="AU297" s="17" t="s">
        <v>81</v>
      </c>
    </row>
    <row r="298" s="2" customFormat="1" ht="16.5" customHeight="1">
      <c r="A298" s="38"/>
      <c r="B298" s="39"/>
      <c r="C298" s="216" t="s">
        <v>483</v>
      </c>
      <c r="D298" s="216" t="s">
        <v>129</v>
      </c>
      <c r="E298" s="217" t="s">
        <v>484</v>
      </c>
      <c r="F298" s="218" t="s">
        <v>485</v>
      </c>
      <c r="G298" s="219" t="s">
        <v>187</v>
      </c>
      <c r="H298" s="220">
        <v>42.427</v>
      </c>
      <c r="I298" s="221"/>
      <c r="J298" s="222">
        <f>ROUND(I298*H298,2)</f>
        <v>0</v>
      </c>
      <c r="K298" s="218" t="s">
        <v>133</v>
      </c>
      <c r="L298" s="44"/>
      <c r="M298" s="223" t="s">
        <v>1</v>
      </c>
      <c r="N298" s="224" t="s">
        <v>38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134</v>
      </c>
      <c r="AT298" s="227" t="s">
        <v>129</v>
      </c>
      <c r="AU298" s="227" t="s">
        <v>81</v>
      </c>
      <c r="AY298" s="17" t="s">
        <v>128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81</v>
      </c>
      <c r="BK298" s="228">
        <f>ROUND(I298*H298,2)</f>
        <v>0</v>
      </c>
      <c r="BL298" s="17" t="s">
        <v>134</v>
      </c>
      <c r="BM298" s="227" t="s">
        <v>486</v>
      </c>
    </row>
    <row r="299" s="2" customFormat="1">
      <c r="A299" s="38"/>
      <c r="B299" s="39"/>
      <c r="C299" s="40"/>
      <c r="D299" s="229" t="s">
        <v>136</v>
      </c>
      <c r="E299" s="40"/>
      <c r="F299" s="230" t="s">
        <v>487</v>
      </c>
      <c r="G299" s="40"/>
      <c r="H299" s="40"/>
      <c r="I299" s="231"/>
      <c r="J299" s="40"/>
      <c r="K299" s="40"/>
      <c r="L299" s="44"/>
      <c r="M299" s="232"/>
      <c r="N299" s="23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136</v>
      </c>
      <c r="AU299" s="17" t="s">
        <v>81</v>
      </c>
    </row>
    <row r="300" s="2" customFormat="1" ht="16.5" customHeight="1">
      <c r="A300" s="38"/>
      <c r="B300" s="39"/>
      <c r="C300" s="216" t="s">
        <v>488</v>
      </c>
      <c r="D300" s="216" t="s">
        <v>129</v>
      </c>
      <c r="E300" s="217" t="s">
        <v>489</v>
      </c>
      <c r="F300" s="218" t="s">
        <v>490</v>
      </c>
      <c r="G300" s="219" t="s">
        <v>187</v>
      </c>
      <c r="H300" s="220">
        <v>848.53999999999996</v>
      </c>
      <c r="I300" s="221"/>
      <c r="J300" s="222">
        <f>ROUND(I300*H300,2)</f>
        <v>0</v>
      </c>
      <c r="K300" s="218" t="s">
        <v>133</v>
      </c>
      <c r="L300" s="44"/>
      <c r="M300" s="223" t="s">
        <v>1</v>
      </c>
      <c r="N300" s="224" t="s">
        <v>38</v>
      </c>
      <c r="O300" s="91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134</v>
      </c>
      <c r="AT300" s="227" t="s">
        <v>129</v>
      </c>
      <c r="AU300" s="227" t="s">
        <v>81</v>
      </c>
      <c r="AY300" s="17" t="s">
        <v>128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81</v>
      </c>
      <c r="BK300" s="228">
        <f>ROUND(I300*H300,2)</f>
        <v>0</v>
      </c>
      <c r="BL300" s="17" t="s">
        <v>134</v>
      </c>
      <c r="BM300" s="227" t="s">
        <v>491</v>
      </c>
    </row>
    <row r="301" s="2" customFormat="1">
      <c r="A301" s="38"/>
      <c r="B301" s="39"/>
      <c r="C301" s="40"/>
      <c r="D301" s="229" t="s">
        <v>136</v>
      </c>
      <c r="E301" s="40"/>
      <c r="F301" s="230" t="s">
        <v>492</v>
      </c>
      <c r="G301" s="40"/>
      <c r="H301" s="40"/>
      <c r="I301" s="231"/>
      <c r="J301" s="40"/>
      <c r="K301" s="40"/>
      <c r="L301" s="44"/>
      <c r="M301" s="232"/>
      <c r="N301" s="23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136</v>
      </c>
      <c r="AU301" s="17" t="s">
        <v>81</v>
      </c>
    </row>
    <row r="302" s="14" customFormat="1">
      <c r="A302" s="14"/>
      <c r="B302" s="245"/>
      <c r="C302" s="246"/>
      <c r="D302" s="236" t="s">
        <v>159</v>
      </c>
      <c r="E302" s="247" t="s">
        <v>1</v>
      </c>
      <c r="F302" s="248" t="s">
        <v>493</v>
      </c>
      <c r="G302" s="246"/>
      <c r="H302" s="249">
        <v>848.53999999999996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159</v>
      </c>
      <c r="AU302" s="255" t="s">
        <v>81</v>
      </c>
      <c r="AV302" s="14" t="s">
        <v>83</v>
      </c>
      <c r="AW302" s="14" t="s">
        <v>30</v>
      </c>
      <c r="AX302" s="14" t="s">
        <v>73</v>
      </c>
      <c r="AY302" s="255" t="s">
        <v>128</v>
      </c>
    </row>
    <row r="303" s="15" customFormat="1">
      <c r="A303" s="15"/>
      <c r="B303" s="256"/>
      <c r="C303" s="257"/>
      <c r="D303" s="236" t="s">
        <v>159</v>
      </c>
      <c r="E303" s="258" t="s">
        <v>1</v>
      </c>
      <c r="F303" s="259" t="s">
        <v>163</v>
      </c>
      <c r="G303" s="257"/>
      <c r="H303" s="260">
        <v>848.53999999999996</v>
      </c>
      <c r="I303" s="261"/>
      <c r="J303" s="257"/>
      <c r="K303" s="257"/>
      <c r="L303" s="262"/>
      <c r="M303" s="263"/>
      <c r="N303" s="264"/>
      <c r="O303" s="264"/>
      <c r="P303" s="264"/>
      <c r="Q303" s="264"/>
      <c r="R303" s="264"/>
      <c r="S303" s="264"/>
      <c r="T303" s="26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6" t="s">
        <v>159</v>
      </c>
      <c r="AU303" s="266" t="s">
        <v>81</v>
      </c>
      <c r="AV303" s="15" t="s">
        <v>134</v>
      </c>
      <c r="AW303" s="15" t="s">
        <v>30</v>
      </c>
      <c r="AX303" s="15" t="s">
        <v>81</v>
      </c>
      <c r="AY303" s="266" t="s">
        <v>128</v>
      </c>
    </row>
    <row r="304" s="2" customFormat="1" ht="16.5" customHeight="1">
      <c r="A304" s="38"/>
      <c r="B304" s="39"/>
      <c r="C304" s="216" t="s">
        <v>494</v>
      </c>
      <c r="D304" s="216" t="s">
        <v>129</v>
      </c>
      <c r="E304" s="217" t="s">
        <v>495</v>
      </c>
      <c r="F304" s="218" t="s">
        <v>496</v>
      </c>
      <c r="G304" s="219" t="s">
        <v>187</v>
      </c>
      <c r="H304" s="220">
        <v>42.427</v>
      </c>
      <c r="I304" s="221"/>
      <c r="J304" s="222">
        <f>ROUND(I304*H304,2)</f>
        <v>0</v>
      </c>
      <c r="K304" s="218" t="s">
        <v>1</v>
      </c>
      <c r="L304" s="44"/>
      <c r="M304" s="223" t="s">
        <v>1</v>
      </c>
      <c r="N304" s="224" t="s">
        <v>38</v>
      </c>
      <c r="O304" s="91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134</v>
      </c>
      <c r="AT304" s="227" t="s">
        <v>129</v>
      </c>
      <c r="AU304" s="227" t="s">
        <v>81</v>
      </c>
      <c r="AY304" s="17" t="s">
        <v>128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81</v>
      </c>
      <c r="BK304" s="228">
        <f>ROUND(I304*H304,2)</f>
        <v>0</v>
      </c>
      <c r="BL304" s="17" t="s">
        <v>134</v>
      </c>
      <c r="BM304" s="227" t="s">
        <v>497</v>
      </c>
    </row>
    <row r="305" s="12" customFormat="1" ht="25.92" customHeight="1">
      <c r="A305" s="12"/>
      <c r="B305" s="202"/>
      <c r="C305" s="203"/>
      <c r="D305" s="204" t="s">
        <v>72</v>
      </c>
      <c r="E305" s="205" t="s">
        <v>498</v>
      </c>
      <c r="F305" s="205" t="s">
        <v>499</v>
      </c>
      <c r="G305" s="203"/>
      <c r="H305" s="203"/>
      <c r="I305" s="206"/>
      <c r="J305" s="207">
        <f>BK305</f>
        <v>0</v>
      </c>
      <c r="K305" s="203"/>
      <c r="L305" s="208"/>
      <c r="M305" s="209"/>
      <c r="N305" s="210"/>
      <c r="O305" s="210"/>
      <c r="P305" s="211">
        <f>SUM(P306:P310)</f>
        <v>0</v>
      </c>
      <c r="Q305" s="210"/>
      <c r="R305" s="211">
        <f>SUM(R306:R310)</f>
        <v>0.038179999999999999</v>
      </c>
      <c r="S305" s="210"/>
      <c r="T305" s="212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3" t="s">
        <v>83</v>
      </c>
      <c r="AT305" s="214" t="s">
        <v>72</v>
      </c>
      <c r="AU305" s="214" t="s">
        <v>73</v>
      </c>
      <c r="AY305" s="213" t="s">
        <v>128</v>
      </c>
      <c r="BK305" s="215">
        <f>SUM(BK306:BK310)</f>
        <v>0</v>
      </c>
    </row>
    <row r="306" s="2" customFormat="1" ht="16.5" customHeight="1">
      <c r="A306" s="38"/>
      <c r="B306" s="39"/>
      <c r="C306" s="216" t="s">
        <v>500</v>
      </c>
      <c r="D306" s="216" t="s">
        <v>129</v>
      </c>
      <c r="E306" s="217" t="s">
        <v>501</v>
      </c>
      <c r="F306" s="218" t="s">
        <v>502</v>
      </c>
      <c r="G306" s="219" t="s">
        <v>503</v>
      </c>
      <c r="H306" s="220">
        <v>1780</v>
      </c>
      <c r="I306" s="221"/>
      <c r="J306" s="222">
        <f>ROUND(I306*H306,2)</f>
        <v>0</v>
      </c>
      <c r="K306" s="218" t="s">
        <v>1</v>
      </c>
      <c r="L306" s="44"/>
      <c r="M306" s="223" t="s">
        <v>1</v>
      </c>
      <c r="N306" s="224" t="s">
        <v>38</v>
      </c>
      <c r="O306" s="91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211</v>
      </c>
      <c r="AT306" s="227" t="s">
        <v>129</v>
      </c>
      <c r="AU306" s="227" t="s">
        <v>81</v>
      </c>
      <c r="AY306" s="17" t="s">
        <v>128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81</v>
      </c>
      <c r="BK306" s="228">
        <f>ROUND(I306*H306,2)</f>
        <v>0</v>
      </c>
      <c r="BL306" s="17" t="s">
        <v>211</v>
      </c>
      <c r="BM306" s="227" t="s">
        <v>504</v>
      </c>
    </row>
    <row r="307" s="14" customFormat="1">
      <c r="A307" s="14"/>
      <c r="B307" s="245"/>
      <c r="C307" s="246"/>
      <c r="D307" s="236" t="s">
        <v>159</v>
      </c>
      <c r="E307" s="247" t="s">
        <v>1</v>
      </c>
      <c r="F307" s="248" t="s">
        <v>505</v>
      </c>
      <c r="G307" s="246"/>
      <c r="H307" s="249">
        <v>1780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159</v>
      </c>
      <c r="AU307" s="255" t="s">
        <v>81</v>
      </c>
      <c r="AV307" s="14" t="s">
        <v>83</v>
      </c>
      <c r="AW307" s="14" t="s">
        <v>30</v>
      </c>
      <c r="AX307" s="14" t="s">
        <v>73</v>
      </c>
      <c r="AY307" s="255" t="s">
        <v>128</v>
      </c>
    </row>
    <row r="308" s="15" customFormat="1">
      <c r="A308" s="15"/>
      <c r="B308" s="256"/>
      <c r="C308" s="257"/>
      <c r="D308" s="236" t="s">
        <v>159</v>
      </c>
      <c r="E308" s="258" t="s">
        <v>1</v>
      </c>
      <c r="F308" s="259" t="s">
        <v>163</v>
      </c>
      <c r="G308" s="257"/>
      <c r="H308" s="260">
        <v>1780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6" t="s">
        <v>159</v>
      </c>
      <c r="AU308" s="266" t="s">
        <v>81</v>
      </c>
      <c r="AV308" s="15" t="s">
        <v>134</v>
      </c>
      <c r="AW308" s="15" t="s">
        <v>30</v>
      </c>
      <c r="AX308" s="15" t="s">
        <v>81</v>
      </c>
      <c r="AY308" s="266" t="s">
        <v>128</v>
      </c>
    </row>
    <row r="309" s="2" customFormat="1" ht="16.5" customHeight="1">
      <c r="A309" s="38"/>
      <c r="B309" s="39"/>
      <c r="C309" s="216" t="s">
        <v>506</v>
      </c>
      <c r="D309" s="216" t="s">
        <v>129</v>
      </c>
      <c r="E309" s="217" t="s">
        <v>507</v>
      </c>
      <c r="F309" s="218" t="s">
        <v>508</v>
      </c>
      <c r="G309" s="219" t="s">
        <v>454</v>
      </c>
      <c r="H309" s="220">
        <v>1</v>
      </c>
      <c r="I309" s="221"/>
      <c r="J309" s="222">
        <f>ROUND(I309*H309,2)</f>
        <v>0</v>
      </c>
      <c r="K309" s="218" t="s">
        <v>133</v>
      </c>
      <c r="L309" s="44"/>
      <c r="M309" s="223" t="s">
        <v>1</v>
      </c>
      <c r="N309" s="224" t="s">
        <v>38</v>
      </c>
      <c r="O309" s="91"/>
      <c r="P309" s="225">
        <f>O309*H309</f>
        <v>0</v>
      </c>
      <c r="Q309" s="225">
        <v>0.038179999999999999</v>
      </c>
      <c r="R309" s="225">
        <f>Q309*H309</f>
        <v>0.038179999999999999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134</v>
      </c>
      <c r="AT309" s="227" t="s">
        <v>129</v>
      </c>
      <c r="AU309" s="227" t="s">
        <v>81</v>
      </c>
      <c r="AY309" s="17" t="s">
        <v>128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81</v>
      </c>
      <c r="BK309" s="228">
        <f>ROUND(I309*H309,2)</f>
        <v>0</v>
      </c>
      <c r="BL309" s="17" t="s">
        <v>134</v>
      </c>
      <c r="BM309" s="227" t="s">
        <v>509</v>
      </c>
    </row>
    <row r="310" s="2" customFormat="1">
      <c r="A310" s="38"/>
      <c r="B310" s="39"/>
      <c r="C310" s="40"/>
      <c r="D310" s="229" t="s">
        <v>136</v>
      </c>
      <c r="E310" s="40"/>
      <c r="F310" s="230" t="s">
        <v>510</v>
      </c>
      <c r="G310" s="40"/>
      <c r="H310" s="40"/>
      <c r="I310" s="231"/>
      <c r="J310" s="40"/>
      <c r="K310" s="40"/>
      <c r="L310" s="44"/>
      <c r="M310" s="279"/>
      <c r="N310" s="280"/>
      <c r="O310" s="281"/>
      <c r="P310" s="281"/>
      <c r="Q310" s="281"/>
      <c r="R310" s="281"/>
      <c r="S310" s="281"/>
      <c r="T310" s="28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136</v>
      </c>
      <c r="AU310" s="17" t="s">
        <v>81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67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Z3gu+zDLUrvuC0Oq+5iEnBzuYqEfTibpwKOul81diCsgJFNxv6pFJrGQgxob5nNQQI/b5dQ/yV/tcGas1TyS5Q==" hashValue="p+BPBbdZ0047Jc4gbR02oBqTuIsuGh1LFJZZksPWEbRoSO78Q/klT2UKOzAeS8MiCEeyucTetANtY5Nhihg17w==" algorithmName="SHA-512" password="CC35"/>
  <autoFilter ref="C124:K31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8" r:id="rId1" display="https://podminky.urs.cz/item/CS_URS_2023_01/113107162"/>
    <hyperlink ref="F130" r:id="rId2" display="https://podminky.urs.cz/item/CS_URS_2023_01/121103111"/>
    <hyperlink ref="F135" r:id="rId3" display="https://podminky.urs.cz/item/CS_URS_2023_01/162206113"/>
    <hyperlink ref="F154" r:id="rId4" display="https://podminky.urs.cz/item/CS_URS_2023_01/451573111"/>
    <hyperlink ref="F158" r:id="rId5" display="https://podminky.urs.cz/item/CS_URS_2023_01/175151101"/>
    <hyperlink ref="F166" r:id="rId6" display="https://podminky.urs.cz/item/CS_URS_2023_01/174101103"/>
    <hyperlink ref="F171" r:id="rId7" display="https://podminky.urs.cz/item/CS_URS_2023_01/111212362"/>
    <hyperlink ref="F175" r:id="rId8" display="https://podminky.urs.cz/item/CS_URS_2023_01/120951123"/>
    <hyperlink ref="F181" r:id="rId9" display="https://podminky.urs.cz/item/CS_URS_2021_02/339921114"/>
    <hyperlink ref="F189" r:id="rId10" display="https://podminky.urs.cz/item/CS_URS_2023_01/564851111"/>
    <hyperlink ref="F191" r:id="rId11" display="https://podminky.urs.cz/item/CS_URS_2023_01/596211213"/>
    <hyperlink ref="F211" r:id="rId12" display="https://podminky.urs.cz/item/CS_URS_2023_01/599141111"/>
    <hyperlink ref="F215" r:id="rId13" display="https://podminky.urs.cz/item/CS_URS_2023_01/894812205"/>
    <hyperlink ref="F217" r:id="rId14" display="https://podminky.urs.cz/item/CS_URS_2023_01/894812232"/>
    <hyperlink ref="F219" r:id="rId15" display="https://podminky.urs.cz/item/CS_URS_2023_01/894812261"/>
    <hyperlink ref="F221" r:id="rId16" display="https://podminky.urs.cz/item/CS_URS_2023_01/871355221"/>
    <hyperlink ref="F223" r:id="rId17" display="https://podminky.urs.cz/item/CS_URS_2023_01/899722113"/>
    <hyperlink ref="F226" r:id="rId18" display="https://podminky.urs.cz/item/CS_URS_2023_01/919735112"/>
    <hyperlink ref="F228" r:id="rId19" display="https://podminky.urs.cz/item/CS_URS_2023_01/916111123"/>
    <hyperlink ref="F235" r:id="rId20" display="https://podminky.urs.cz/item/CS_URS_2023_01/916131213"/>
    <hyperlink ref="F247" r:id="rId21" display="https://podminky.urs.cz/item/CS_URS_2023_01/916131113"/>
    <hyperlink ref="F255" r:id="rId22" display="https://podminky.urs.cz/item/CS_URS_2023_01/916231213"/>
    <hyperlink ref="F264" r:id="rId23" display="https://podminky.urs.cz/item/CS_URS_2023_01/916991121"/>
    <hyperlink ref="F268" r:id="rId24" display="https://podminky.urs.cz/item/CS_URS_2023_01/912211111"/>
    <hyperlink ref="F271" r:id="rId25" display="https://podminky.urs.cz/item/CS_URS_2023_01/914511112"/>
    <hyperlink ref="F274" r:id="rId26" display="https://podminky.urs.cz/item/CS_URS_2023_01/914111111"/>
    <hyperlink ref="F279" r:id="rId27" display="https://podminky.urs.cz/item/CS_URS_2023_01/915311111"/>
    <hyperlink ref="F287" r:id="rId28" display="https://podminky.urs.cz/item/CS_URS_2023_01/998223011"/>
    <hyperlink ref="F297" r:id="rId29" display="https://podminky.urs.cz/item/CS_URS_2023_01/997241612"/>
    <hyperlink ref="F299" r:id="rId30" display="https://podminky.urs.cz/item/CS_URS_2023_01/997321511"/>
    <hyperlink ref="F301" r:id="rId31" display="https://podminky.urs.cz/item/CS_URS_2023_01/997321519"/>
    <hyperlink ref="F310" r:id="rId32" display="https://podminky.urs.cz/item/CS_URS_2023_01/348942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Stezka pro chodce a cyklisty u hotelu Ameryka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21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21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ROUND((SUM(BE118:BE143)),  2)</f>
        <v>0</v>
      </c>
      <c r="G33" s="38"/>
      <c r="H33" s="38"/>
      <c r="I33" s="155">
        <v>0.20999999999999999</v>
      </c>
      <c r="J33" s="154">
        <f>ROUND(((SUM(BE118:BE143))*I33),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ROUND((SUM(BF118:BF143)),  2)</f>
        <v>0</v>
      </c>
      <c r="G34" s="38"/>
      <c r="H34" s="38"/>
      <c r="I34" s="155">
        <v>0.14999999999999999</v>
      </c>
      <c r="J34" s="154">
        <f>ROUND(((SUM(BF118:BF143))*I34),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ROUND((SUM(BG118:BG143)),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ROUND((SUM(BH118:BH143)),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Stezka pro chodce a cyklisty u hotelu Ameryka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SO_101_2 - Stezka pro chodce a cyklisty_neuznatelné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107</v>
      </c>
      <c r="E98" s="182"/>
      <c r="F98" s="182"/>
      <c r="G98" s="182"/>
      <c r="H98" s="182"/>
      <c r="I98" s="182"/>
      <c r="J98" s="183">
        <f>J133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Stezka pro chodce a cyklisty u hotelu Ameryka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SO_101_2 - Stezka pro chodce a cyklisty_neuznatelné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6. 10. 2021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114</v>
      </c>
      <c r="D117" s="194" t="s">
        <v>58</v>
      </c>
      <c r="E117" s="194" t="s">
        <v>54</v>
      </c>
      <c r="F117" s="194" t="s">
        <v>55</v>
      </c>
      <c r="G117" s="194" t="s">
        <v>115</v>
      </c>
      <c r="H117" s="194" t="s">
        <v>116</v>
      </c>
      <c r="I117" s="194" t="s">
        <v>117</v>
      </c>
      <c r="J117" s="194" t="s">
        <v>101</v>
      </c>
      <c r="K117" s="195" t="s">
        <v>118</v>
      </c>
      <c r="L117" s="196"/>
      <c r="M117" s="100" t="s">
        <v>1</v>
      </c>
      <c r="N117" s="101" t="s">
        <v>37</v>
      </c>
      <c r="O117" s="101" t="s">
        <v>119</v>
      </c>
      <c r="P117" s="101" t="s">
        <v>120</v>
      </c>
      <c r="Q117" s="101" t="s">
        <v>121</v>
      </c>
      <c r="R117" s="101" t="s">
        <v>122</v>
      </c>
      <c r="S117" s="101" t="s">
        <v>123</v>
      </c>
      <c r="T117" s="102" t="s">
        <v>124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125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P119+P133</f>
        <v>0</v>
      </c>
      <c r="Q118" s="104"/>
      <c r="R118" s="199">
        <f>R119+R133</f>
        <v>0</v>
      </c>
      <c r="S118" s="104"/>
      <c r="T118" s="200">
        <f>T119+T133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103</v>
      </c>
      <c r="BK118" s="201">
        <f>BK119+BK133</f>
        <v>0</v>
      </c>
    </row>
    <row r="119" s="12" customFormat="1" ht="25.92" customHeight="1">
      <c r="A119" s="12"/>
      <c r="B119" s="202"/>
      <c r="C119" s="203"/>
      <c r="D119" s="204" t="s">
        <v>72</v>
      </c>
      <c r="E119" s="205" t="s">
        <v>126</v>
      </c>
      <c r="F119" s="205" t="s">
        <v>127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SUM(P120:P132)</f>
        <v>0</v>
      </c>
      <c r="Q119" s="210"/>
      <c r="R119" s="211">
        <f>SUM(R120:R132)</f>
        <v>0</v>
      </c>
      <c r="S119" s="210"/>
      <c r="T119" s="212">
        <f>SUM(T120:T132)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81</v>
      </c>
      <c r="AT119" s="214" t="s">
        <v>72</v>
      </c>
      <c r="AU119" s="214" t="s">
        <v>73</v>
      </c>
      <c r="AY119" s="213" t="s">
        <v>128</v>
      </c>
      <c r="BK119" s="215">
        <f>SUM(BK120:BK132)</f>
        <v>0</v>
      </c>
    </row>
    <row r="120" s="2" customFormat="1" ht="16.5" customHeight="1">
      <c r="A120" s="38"/>
      <c r="B120" s="39"/>
      <c r="C120" s="216" t="s">
        <v>81</v>
      </c>
      <c r="D120" s="216" t="s">
        <v>129</v>
      </c>
      <c r="E120" s="217" t="s">
        <v>155</v>
      </c>
      <c r="F120" s="218" t="s">
        <v>156</v>
      </c>
      <c r="G120" s="219" t="s">
        <v>140</v>
      </c>
      <c r="H120" s="220">
        <v>888.00699999999995</v>
      </c>
      <c r="I120" s="221"/>
      <c r="J120" s="222">
        <f>ROUND(I120*H120,2)</f>
        <v>0</v>
      </c>
      <c r="K120" s="218" t="s">
        <v>133</v>
      </c>
      <c r="L120" s="44"/>
      <c r="M120" s="223" t="s">
        <v>1</v>
      </c>
      <c r="N120" s="224" t="s">
        <v>38</v>
      </c>
      <c r="O120" s="91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7" t="s">
        <v>134</v>
      </c>
      <c r="AT120" s="227" t="s">
        <v>129</v>
      </c>
      <c r="AU120" s="227" t="s">
        <v>81</v>
      </c>
      <c r="AY120" s="17" t="s">
        <v>128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81</v>
      </c>
      <c r="BK120" s="228">
        <f>ROUND(I120*H120,2)</f>
        <v>0</v>
      </c>
      <c r="BL120" s="17" t="s">
        <v>134</v>
      </c>
      <c r="BM120" s="227" t="s">
        <v>512</v>
      </c>
    </row>
    <row r="121" s="2" customFormat="1">
      <c r="A121" s="38"/>
      <c r="B121" s="39"/>
      <c r="C121" s="40"/>
      <c r="D121" s="229" t="s">
        <v>136</v>
      </c>
      <c r="E121" s="40"/>
      <c r="F121" s="230" t="s">
        <v>158</v>
      </c>
      <c r="G121" s="40"/>
      <c r="H121" s="40"/>
      <c r="I121" s="231"/>
      <c r="J121" s="40"/>
      <c r="K121" s="40"/>
      <c r="L121" s="44"/>
      <c r="M121" s="232"/>
      <c r="N121" s="233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136</v>
      </c>
      <c r="AU121" s="17" t="s">
        <v>81</v>
      </c>
    </row>
    <row r="122" s="13" customFormat="1">
      <c r="A122" s="13"/>
      <c r="B122" s="234"/>
      <c r="C122" s="235"/>
      <c r="D122" s="236" t="s">
        <v>159</v>
      </c>
      <c r="E122" s="237" t="s">
        <v>1</v>
      </c>
      <c r="F122" s="238" t="s">
        <v>513</v>
      </c>
      <c r="G122" s="235"/>
      <c r="H122" s="237" t="s">
        <v>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159</v>
      </c>
      <c r="AU122" s="244" t="s">
        <v>81</v>
      </c>
      <c r="AV122" s="13" t="s">
        <v>81</v>
      </c>
      <c r="AW122" s="13" t="s">
        <v>30</v>
      </c>
      <c r="AX122" s="13" t="s">
        <v>73</v>
      </c>
      <c r="AY122" s="244" t="s">
        <v>128</v>
      </c>
    </row>
    <row r="123" s="14" customFormat="1">
      <c r="A123" s="14"/>
      <c r="B123" s="245"/>
      <c r="C123" s="246"/>
      <c r="D123" s="236" t="s">
        <v>159</v>
      </c>
      <c r="E123" s="247" t="s">
        <v>1</v>
      </c>
      <c r="F123" s="248" t="s">
        <v>514</v>
      </c>
      <c r="G123" s="246"/>
      <c r="H123" s="249">
        <v>888.00699999999995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159</v>
      </c>
      <c r="AU123" s="255" t="s">
        <v>81</v>
      </c>
      <c r="AV123" s="14" t="s">
        <v>83</v>
      </c>
      <c r="AW123" s="14" t="s">
        <v>30</v>
      </c>
      <c r="AX123" s="14" t="s">
        <v>73</v>
      </c>
      <c r="AY123" s="255" t="s">
        <v>128</v>
      </c>
    </row>
    <row r="124" s="15" customFormat="1">
      <c r="A124" s="15"/>
      <c r="B124" s="256"/>
      <c r="C124" s="257"/>
      <c r="D124" s="236" t="s">
        <v>159</v>
      </c>
      <c r="E124" s="258" t="s">
        <v>1</v>
      </c>
      <c r="F124" s="259" t="s">
        <v>163</v>
      </c>
      <c r="G124" s="257"/>
      <c r="H124" s="260">
        <v>888.00699999999995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159</v>
      </c>
      <c r="AU124" s="266" t="s">
        <v>81</v>
      </c>
      <c r="AV124" s="15" t="s">
        <v>134</v>
      </c>
      <c r="AW124" s="15" t="s">
        <v>30</v>
      </c>
      <c r="AX124" s="15" t="s">
        <v>81</v>
      </c>
      <c r="AY124" s="266" t="s">
        <v>128</v>
      </c>
    </row>
    <row r="125" s="2" customFormat="1" ht="16.5" customHeight="1">
      <c r="A125" s="38"/>
      <c r="B125" s="39"/>
      <c r="C125" s="216" t="s">
        <v>83</v>
      </c>
      <c r="D125" s="216" t="s">
        <v>129</v>
      </c>
      <c r="E125" s="217" t="s">
        <v>165</v>
      </c>
      <c r="F125" s="218" t="s">
        <v>166</v>
      </c>
      <c r="G125" s="219" t="s">
        <v>140</v>
      </c>
      <c r="H125" s="220">
        <v>888.00699999999995</v>
      </c>
      <c r="I125" s="221"/>
      <c r="J125" s="222">
        <f>ROUND(I125*H125,2)</f>
        <v>0</v>
      </c>
      <c r="K125" s="218" t="s">
        <v>1</v>
      </c>
      <c r="L125" s="44"/>
      <c r="M125" s="223" t="s">
        <v>1</v>
      </c>
      <c r="N125" s="224" t="s">
        <v>38</v>
      </c>
      <c r="O125" s="91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7" t="s">
        <v>134</v>
      </c>
      <c r="AT125" s="227" t="s">
        <v>129</v>
      </c>
      <c r="AU125" s="227" t="s">
        <v>81</v>
      </c>
      <c r="AY125" s="17" t="s">
        <v>128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81</v>
      </c>
      <c r="BK125" s="228">
        <f>ROUND(I125*H125,2)</f>
        <v>0</v>
      </c>
      <c r="BL125" s="17" t="s">
        <v>134</v>
      </c>
      <c r="BM125" s="227" t="s">
        <v>515</v>
      </c>
    </row>
    <row r="126" s="13" customFormat="1">
      <c r="A126" s="13"/>
      <c r="B126" s="234"/>
      <c r="C126" s="235"/>
      <c r="D126" s="236" t="s">
        <v>159</v>
      </c>
      <c r="E126" s="237" t="s">
        <v>1</v>
      </c>
      <c r="F126" s="238" t="s">
        <v>513</v>
      </c>
      <c r="G126" s="235"/>
      <c r="H126" s="237" t="s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159</v>
      </c>
      <c r="AU126" s="244" t="s">
        <v>81</v>
      </c>
      <c r="AV126" s="13" t="s">
        <v>81</v>
      </c>
      <c r="AW126" s="13" t="s">
        <v>30</v>
      </c>
      <c r="AX126" s="13" t="s">
        <v>73</v>
      </c>
      <c r="AY126" s="244" t="s">
        <v>128</v>
      </c>
    </row>
    <row r="127" s="14" customFormat="1">
      <c r="A127" s="14"/>
      <c r="B127" s="245"/>
      <c r="C127" s="246"/>
      <c r="D127" s="236" t="s">
        <v>159</v>
      </c>
      <c r="E127" s="247" t="s">
        <v>1</v>
      </c>
      <c r="F127" s="248" t="s">
        <v>514</v>
      </c>
      <c r="G127" s="246"/>
      <c r="H127" s="249">
        <v>888.00699999999995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159</v>
      </c>
      <c r="AU127" s="255" t="s">
        <v>81</v>
      </c>
      <c r="AV127" s="14" t="s">
        <v>83</v>
      </c>
      <c r="AW127" s="14" t="s">
        <v>30</v>
      </c>
      <c r="AX127" s="14" t="s">
        <v>73</v>
      </c>
      <c r="AY127" s="255" t="s">
        <v>128</v>
      </c>
    </row>
    <row r="128" s="15" customFormat="1">
      <c r="A128" s="15"/>
      <c r="B128" s="256"/>
      <c r="C128" s="257"/>
      <c r="D128" s="236" t="s">
        <v>159</v>
      </c>
      <c r="E128" s="258" t="s">
        <v>1</v>
      </c>
      <c r="F128" s="259" t="s">
        <v>163</v>
      </c>
      <c r="G128" s="257"/>
      <c r="H128" s="260">
        <v>888.00699999999995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159</v>
      </c>
      <c r="AU128" s="266" t="s">
        <v>81</v>
      </c>
      <c r="AV128" s="15" t="s">
        <v>134</v>
      </c>
      <c r="AW128" s="15" t="s">
        <v>30</v>
      </c>
      <c r="AX128" s="15" t="s">
        <v>81</v>
      </c>
      <c r="AY128" s="266" t="s">
        <v>128</v>
      </c>
    </row>
    <row r="129" s="2" customFormat="1" ht="16.5" customHeight="1">
      <c r="A129" s="38"/>
      <c r="B129" s="39"/>
      <c r="C129" s="216" t="s">
        <v>143</v>
      </c>
      <c r="D129" s="216" t="s">
        <v>129</v>
      </c>
      <c r="E129" s="217" t="s">
        <v>516</v>
      </c>
      <c r="F129" s="218" t="s">
        <v>517</v>
      </c>
      <c r="G129" s="219" t="s">
        <v>132</v>
      </c>
      <c r="H129" s="220">
        <v>926</v>
      </c>
      <c r="I129" s="221"/>
      <c r="J129" s="222">
        <f>ROUND(I129*H129,2)</f>
        <v>0</v>
      </c>
      <c r="K129" s="218" t="s">
        <v>1</v>
      </c>
      <c r="L129" s="44"/>
      <c r="M129" s="223" t="s">
        <v>1</v>
      </c>
      <c r="N129" s="224" t="s">
        <v>38</v>
      </c>
      <c r="O129" s="91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7" t="s">
        <v>134</v>
      </c>
      <c r="AT129" s="227" t="s">
        <v>129</v>
      </c>
      <c r="AU129" s="227" t="s">
        <v>81</v>
      </c>
      <c r="AY129" s="17" t="s">
        <v>128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81</v>
      </c>
      <c r="BK129" s="228">
        <f>ROUND(I129*H129,2)</f>
        <v>0</v>
      </c>
      <c r="BL129" s="17" t="s">
        <v>134</v>
      </c>
      <c r="BM129" s="227" t="s">
        <v>518</v>
      </c>
    </row>
    <row r="130" s="2" customFormat="1" ht="16.5" customHeight="1">
      <c r="A130" s="38"/>
      <c r="B130" s="39"/>
      <c r="C130" s="216" t="s">
        <v>134</v>
      </c>
      <c r="D130" s="216" t="s">
        <v>129</v>
      </c>
      <c r="E130" s="217" t="s">
        <v>519</v>
      </c>
      <c r="F130" s="218" t="s">
        <v>520</v>
      </c>
      <c r="G130" s="219" t="s">
        <v>132</v>
      </c>
      <c r="H130" s="220">
        <v>926</v>
      </c>
      <c r="I130" s="221"/>
      <c r="J130" s="222">
        <f>ROUND(I130*H130,2)</f>
        <v>0</v>
      </c>
      <c r="K130" s="218" t="s">
        <v>237</v>
      </c>
      <c r="L130" s="44"/>
      <c r="M130" s="223" t="s">
        <v>1</v>
      </c>
      <c r="N130" s="224" t="s">
        <v>38</v>
      </c>
      <c r="O130" s="91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7" t="s">
        <v>134</v>
      </c>
      <c r="AT130" s="227" t="s">
        <v>129</v>
      </c>
      <c r="AU130" s="227" t="s">
        <v>81</v>
      </c>
      <c r="AY130" s="17" t="s">
        <v>128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81</v>
      </c>
      <c r="BK130" s="228">
        <f>ROUND(I130*H130,2)</f>
        <v>0</v>
      </c>
      <c r="BL130" s="17" t="s">
        <v>134</v>
      </c>
      <c r="BM130" s="227" t="s">
        <v>521</v>
      </c>
    </row>
    <row r="131" s="2" customFormat="1">
      <c r="A131" s="38"/>
      <c r="B131" s="39"/>
      <c r="C131" s="40"/>
      <c r="D131" s="229" t="s">
        <v>136</v>
      </c>
      <c r="E131" s="40"/>
      <c r="F131" s="230" t="s">
        <v>522</v>
      </c>
      <c r="G131" s="40"/>
      <c r="H131" s="40"/>
      <c r="I131" s="231"/>
      <c r="J131" s="40"/>
      <c r="K131" s="40"/>
      <c r="L131" s="44"/>
      <c r="M131" s="232"/>
      <c r="N131" s="23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136</v>
      </c>
      <c r="AU131" s="17" t="s">
        <v>81</v>
      </c>
    </row>
    <row r="132" s="2" customFormat="1" ht="16.5" customHeight="1">
      <c r="A132" s="38"/>
      <c r="B132" s="39"/>
      <c r="C132" s="216" t="s">
        <v>150</v>
      </c>
      <c r="D132" s="216" t="s">
        <v>129</v>
      </c>
      <c r="E132" s="217" t="s">
        <v>523</v>
      </c>
      <c r="F132" s="218" t="s">
        <v>524</v>
      </c>
      <c r="G132" s="219" t="s">
        <v>132</v>
      </c>
      <c r="H132" s="220">
        <v>926</v>
      </c>
      <c r="I132" s="221"/>
      <c r="J132" s="222">
        <f>ROUND(I132*H132,2)</f>
        <v>0</v>
      </c>
      <c r="K132" s="218" t="s">
        <v>1</v>
      </c>
      <c r="L132" s="44"/>
      <c r="M132" s="223" t="s">
        <v>1</v>
      </c>
      <c r="N132" s="224" t="s">
        <v>38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134</v>
      </c>
      <c r="AT132" s="227" t="s">
        <v>129</v>
      </c>
      <c r="AU132" s="227" t="s">
        <v>81</v>
      </c>
      <c r="AY132" s="17" t="s">
        <v>128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81</v>
      </c>
      <c r="BK132" s="228">
        <f>ROUND(I132*H132,2)</f>
        <v>0</v>
      </c>
      <c r="BL132" s="17" t="s">
        <v>134</v>
      </c>
      <c r="BM132" s="227" t="s">
        <v>525</v>
      </c>
    </row>
    <row r="133" s="12" customFormat="1" ht="25.92" customHeight="1">
      <c r="A133" s="12"/>
      <c r="B133" s="202"/>
      <c r="C133" s="203"/>
      <c r="D133" s="204" t="s">
        <v>72</v>
      </c>
      <c r="E133" s="205" t="s">
        <v>338</v>
      </c>
      <c r="F133" s="205" t="s">
        <v>339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SUM(P134:P143)</f>
        <v>0</v>
      </c>
      <c r="Q133" s="210"/>
      <c r="R133" s="211">
        <f>SUM(R134:R143)</f>
        <v>0</v>
      </c>
      <c r="S133" s="210"/>
      <c r="T133" s="212">
        <f>SUM(T134:T143)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81</v>
      </c>
      <c r="AT133" s="214" t="s">
        <v>72</v>
      </c>
      <c r="AU133" s="214" t="s">
        <v>73</v>
      </c>
      <c r="AY133" s="213" t="s">
        <v>128</v>
      </c>
      <c r="BK133" s="215">
        <f>SUM(BK134:BK143)</f>
        <v>0</v>
      </c>
    </row>
    <row r="134" s="2" customFormat="1" ht="16.5" customHeight="1">
      <c r="A134" s="38"/>
      <c r="B134" s="39"/>
      <c r="C134" s="216" t="s">
        <v>154</v>
      </c>
      <c r="D134" s="216" t="s">
        <v>129</v>
      </c>
      <c r="E134" s="217" t="s">
        <v>526</v>
      </c>
      <c r="F134" s="218" t="s">
        <v>527</v>
      </c>
      <c r="G134" s="219" t="s">
        <v>422</v>
      </c>
      <c r="H134" s="220">
        <v>4</v>
      </c>
      <c r="I134" s="221"/>
      <c r="J134" s="222">
        <f>ROUND(I134*H134,2)</f>
        <v>0</v>
      </c>
      <c r="K134" s="218" t="s">
        <v>1</v>
      </c>
      <c r="L134" s="44"/>
      <c r="M134" s="223" t="s">
        <v>1</v>
      </c>
      <c r="N134" s="224" t="s">
        <v>38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134</v>
      </c>
      <c r="AT134" s="227" t="s">
        <v>129</v>
      </c>
      <c r="AU134" s="227" t="s">
        <v>81</v>
      </c>
      <c r="AY134" s="17" t="s">
        <v>128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81</v>
      </c>
      <c r="BK134" s="228">
        <f>ROUND(I134*H134,2)</f>
        <v>0</v>
      </c>
      <c r="BL134" s="17" t="s">
        <v>134</v>
      </c>
      <c r="BM134" s="227" t="s">
        <v>528</v>
      </c>
    </row>
    <row r="135" s="14" customFormat="1">
      <c r="A135" s="14"/>
      <c r="B135" s="245"/>
      <c r="C135" s="246"/>
      <c r="D135" s="236" t="s">
        <v>159</v>
      </c>
      <c r="E135" s="247" t="s">
        <v>1</v>
      </c>
      <c r="F135" s="248" t="s">
        <v>134</v>
      </c>
      <c r="G135" s="246"/>
      <c r="H135" s="249">
        <v>4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159</v>
      </c>
      <c r="AU135" s="255" t="s">
        <v>81</v>
      </c>
      <c r="AV135" s="14" t="s">
        <v>83</v>
      </c>
      <c r="AW135" s="14" t="s">
        <v>30</v>
      </c>
      <c r="AX135" s="14" t="s">
        <v>81</v>
      </c>
      <c r="AY135" s="255" t="s">
        <v>128</v>
      </c>
    </row>
    <row r="136" s="13" customFormat="1">
      <c r="A136" s="13"/>
      <c r="B136" s="234"/>
      <c r="C136" s="235"/>
      <c r="D136" s="236" t="s">
        <v>159</v>
      </c>
      <c r="E136" s="237" t="s">
        <v>1</v>
      </c>
      <c r="F136" s="238" t="s">
        <v>529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159</v>
      </c>
      <c r="AU136" s="244" t="s">
        <v>81</v>
      </c>
      <c r="AV136" s="13" t="s">
        <v>81</v>
      </c>
      <c r="AW136" s="13" t="s">
        <v>30</v>
      </c>
      <c r="AX136" s="13" t="s">
        <v>73</v>
      </c>
      <c r="AY136" s="244" t="s">
        <v>128</v>
      </c>
    </row>
    <row r="137" s="2" customFormat="1" ht="16.5" customHeight="1">
      <c r="A137" s="38"/>
      <c r="B137" s="39"/>
      <c r="C137" s="216" t="s">
        <v>164</v>
      </c>
      <c r="D137" s="216" t="s">
        <v>129</v>
      </c>
      <c r="E137" s="217" t="s">
        <v>530</v>
      </c>
      <c r="F137" s="218" t="s">
        <v>531</v>
      </c>
      <c r="G137" s="219" t="s">
        <v>422</v>
      </c>
      <c r="H137" s="220">
        <v>4</v>
      </c>
      <c r="I137" s="221"/>
      <c r="J137" s="222">
        <f>ROUND(I137*H137,2)</f>
        <v>0</v>
      </c>
      <c r="K137" s="218" t="s">
        <v>1</v>
      </c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134</v>
      </c>
      <c r="AT137" s="227" t="s">
        <v>129</v>
      </c>
      <c r="AU137" s="227" t="s">
        <v>81</v>
      </c>
      <c r="AY137" s="17" t="s">
        <v>128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134</v>
      </c>
      <c r="BM137" s="227" t="s">
        <v>532</v>
      </c>
    </row>
    <row r="138" s="13" customFormat="1">
      <c r="A138" s="13"/>
      <c r="B138" s="234"/>
      <c r="C138" s="235"/>
      <c r="D138" s="236" t="s">
        <v>159</v>
      </c>
      <c r="E138" s="237" t="s">
        <v>1</v>
      </c>
      <c r="F138" s="238" t="s">
        <v>531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159</v>
      </c>
      <c r="AU138" s="244" t="s">
        <v>81</v>
      </c>
      <c r="AV138" s="13" t="s">
        <v>81</v>
      </c>
      <c r="AW138" s="13" t="s">
        <v>30</v>
      </c>
      <c r="AX138" s="13" t="s">
        <v>73</v>
      </c>
      <c r="AY138" s="244" t="s">
        <v>128</v>
      </c>
    </row>
    <row r="139" s="14" customFormat="1">
      <c r="A139" s="14"/>
      <c r="B139" s="245"/>
      <c r="C139" s="246"/>
      <c r="D139" s="236" t="s">
        <v>159</v>
      </c>
      <c r="E139" s="247" t="s">
        <v>1</v>
      </c>
      <c r="F139" s="248" t="s">
        <v>134</v>
      </c>
      <c r="G139" s="246"/>
      <c r="H139" s="249">
        <v>4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159</v>
      </c>
      <c r="AU139" s="255" t="s">
        <v>81</v>
      </c>
      <c r="AV139" s="14" t="s">
        <v>83</v>
      </c>
      <c r="AW139" s="14" t="s">
        <v>30</v>
      </c>
      <c r="AX139" s="14" t="s">
        <v>81</v>
      </c>
      <c r="AY139" s="255" t="s">
        <v>128</v>
      </c>
    </row>
    <row r="140" s="2" customFormat="1" ht="16.5" customHeight="1">
      <c r="A140" s="38"/>
      <c r="B140" s="39"/>
      <c r="C140" s="216" t="s">
        <v>170</v>
      </c>
      <c r="D140" s="216" t="s">
        <v>129</v>
      </c>
      <c r="E140" s="217" t="s">
        <v>533</v>
      </c>
      <c r="F140" s="218" t="s">
        <v>534</v>
      </c>
      <c r="G140" s="219" t="s">
        <v>236</v>
      </c>
      <c r="H140" s="220">
        <v>4</v>
      </c>
      <c r="I140" s="221"/>
      <c r="J140" s="222">
        <f>ROUND(I140*H140,2)</f>
        <v>0</v>
      </c>
      <c r="K140" s="218" t="s">
        <v>1</v>
      </c>
      <c r="L140" s="44"/>
      <c r="M140" s="223" t="s">
        <v>1</v>
      </c>
      <c r="N140" s="224" t="s">
        <v>38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134</v>
      </c>
      <c r="AT140" s="227" t="s">
        <v>129</v>
      </c>
      <c r="AU140" s="227" t="s">
        <v>81</v>
      </c>
      <c r="AY140" s="17" t="s">
        <v>128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81</v>
      </c>
      <c r="BK140" s="228">
        <f>ROUND(I140*H140,2)</f>
        <v>0</v>
      </c>
      <c r="BL140" s="17" t="s">
        <v>134</v>
      </c>
      <c r="BM140" s="227" t="s">
        <v>535</v>
      </c>
    </row>
    <row r="141" s="13" customFormat="1">
      <c r="A141" s="13"/>
      <c r="B141" s="234"/>
      <c r="C141" s="235"/>
      <c r="D141" s="236" t="s">
        <v>159</v>
      </c>
      <c r="E141" s="237" t="s">
        <v>1</v>
      </c>
      <c r="F141" s="238" t="s">
        <v>534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159</v>
      </c>
      <c r="AU141" s="244" t="s">
        <v>81</v>
      </c>
      <c r="AV141" s="13" t="s">
        <v>81</v>
      </c>
      <c r="AW141" s="13" t="s">
        <v>30</v>
      </c>
      <c r="AX141" s="13" t="s">
        <v>73</v>
      </c>
      <c r="AY141" s="244" t="s">
        <v>128</v>
      </c>
    </row>
    <row r="142" s="14" customFormat="1">
      <c r="A142" s="14"/>
      <c r="B142" s="245"/>
      <c r="C142" s="246"/>
      <c r="D142" s="236" t="s">
        <v>159</v>
      </c>
      <c r="E142" s="247" t="s">
        <v>1</v>
      </c>
      <c r="F142" s="248" t="s">
        <v>134</v>
      </c>
      <c r="G142" s="246"/>
      <c r="H142" s="249">
        <v>4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159</v>
      </c>
      <c r="AU142" s="255" t="s">
        <v>81</v>
      </c>
      <c r="AV142" s="14" t="s">
        <v>83</v>
      </c>
      <c r="AW142" s="14" t="s">
        <v>30</v>
      </c>
      <c r="AX142" s="14" t="s">
        <v>81</v>
      </c>
      <c r="AY142" s="255" t="s">
        <v>128</v>
      </c>
    </row>
    <row r="143" s="2" customFormat="1" ht="16.5" customHeight="1">
      <c r="A143" s="38"/>
      <c r="B143" s="39"/>
      <c r="C143" s="216" t="s">
        <v>176</v>
      </c>
      <c r="D143" s="216" t="s">
        <v>129</v>
      </c>
      <c r="E143" s="217" t="s">
        <v>536</v>
      </c>
      <c r="F143" s="218" t="s">
        <v>537</v>
      </c>
      <c r="G143" s="219" t="s">
        <v>236</v>
      </c>
      <c r="H143" s="220">
        <v>4</v>
      </c>
      <c r="I143" s="221"/>
      <c r="J143" s="222">
        <f>ROUND(I143*H143,2)</f>
        <v>0</v>
      </c>
      <c r="K143" s="218" t="s">
        <v>1</v>
      </c>
      <c r="L143" s="44"/>
      <c r="M143" s="283" t="s">
        <v>1</v>
      </c>
      <c r="N143" s="284" t="s">
        <v>38</v>
      </c>
      <c r="O143" s="281"/>
      <c r="P143" s="285">
        <f>O143*H143</f>
        <v>0</v>
      </c>
      <c r="Q143" s="285">
        <v>0</v>
      </c>
      <c r="R143" s="285">
        <f>Q143*H143</f>
        <v>0</v>
      </c>
      <c r="S143" s="285">
        <v>0</v>
      </c>
      <c r="T143" s="28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134</v>
      </c>
      <c r="AT143" s="227" t="s">
        <v>129</v>
      </c>
      <c r="AU143" s="227" t="s">
        <v>81</v>
      </c>
      <c r="AY143" s="17" t="s">
        <v>128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81</v>
      </c>
      <c r="BK143" s="228">
        <f>ROUND(I143*H143,2)</f>
        <v>0</v>
      </c>
      <c r="BL143" s="17" t="s">
        <v>134</v>
      </c>
      <c r="BM143" s="227" t="s">
        <v>538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D8HsQfcYT9jMDalKE6pSKPfgUKTPtMT1nHJLWVQRPTfCCl1keC8ufiptpMacsZYNDAmHmrCSif93l6wq2MvClw==" hashValue="q0zSphQrzuMeFpw4fzLt3o4hT38WNVd9W21Kugf2BeIGb+F2E2Pm/YKFrBjWAZQe9DYurK68h9K8HvBHwxzrlw==" algorithmName="SHA-512" password="CC35"/>
  <autoFilter ref="C117:K14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1" r:id="rId1" display="https://podminky.urs.cz/item/CS_URS_2023_01/162206113"/>
    <hyperlink ref="F131" r:id="rId2" display="https://podminky.urs.cz/item/CS_URS_2021_02/18235113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Stezka pro chodce a cyklisty u hotelu Ameryka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21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21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ROUND((SUM(BE120:BE141)),  2)</f>
        <v>0</v>
      </c>
      <c r="G33" s="38"/>
      <c r="H33" s="38"/>
      <c r="I33" s="155">
        <v>0.20999999999999999</v>
      </c>
      <c r="J33" s="154">
        <f>ROUND(((SUM(BE120:BE141))*I33),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ROUND((SUM(BF120:BF141)),  2)</f>
        <v>0</v>
      </c>
      <c r="G34" s="38"/>
      <c r="H34" s="38"/>
      <c r="I34" s="155">
        <v>0.14999999999999999</v>
      </c>
      <c r="J34" s="154">
        <f>ROUND(((SUM(BF120:BF141))*I34),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ROUND((SUM(BH120:BH141)),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Stezka pro chodce a cyklisty u hotelu Ameryka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ST - Stabilizace podkladu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105</v>
      </c>
      <c r="E98" s="182"/>
      <c r="F98" s="182"/>
      <c r="G98" s="182"/>
      <c r="H98" s="182"/>
      <c r="I98" s="182"/>
      <c r="J98" s="183">
        <f>J135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540</v>
      </c>
      <c r="E99" s="182"/>
      <c r="F99" s="182"/>
      <c r="G99" s="182"/>
      <c r="H99" s="182"/>
      <c r="I99" s="182"/>
      <c r="J99" s="183">
        <f>J140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J141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113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Stezka pro chodce a cyklisty u hotelu Ameryka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ST - Stabilizace podkladu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6. 10. 2021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114</v>
      </c>
      <c r="D119" s="194" t="s">
        <v>58</v>
      </c>
      <c r="E119" s="194" t="s">
        <v>54</v>
      </c>
      <c r="F119" s="194" t="s">
        <v>55</v>
      </c>
      <c r="G119" s="194" t="s">
        <v>115</v>
      </c>
      <c r="H119" s="194" t="s">
        <v>116</v>
      </c>
      <c r="I119" s="194" t="s">
        <v>117</v>
      </c>
      <c r="J119" s="194" t="s">
        <v>101</v>
      </c>
      <c r="K119" s="195" t="s">
        <v>118</v>
      </c>
      <c r="L119" s="196"/>
      <c r="M119" s="100" t="s">
        <v>1</v>
      </c>
      <c r="N119" s="101" t="s">
        <v>37</v>
      </c>
      <c r="O119" s="101" t="s">
        <v>119</v>
      </c>
      <c r="P119" s="101" t="s">
        <v>120</v>
      </c>
      <c r="Q119" s="101" t="s">
        <v>121</v>
      </c>
      <c r="R119" s="101" t="s">
        <v>122</v>
      </c>
      <c r="S119" s="101" t="s">
        <v>123</v>
      </c>
      <c r="T119" s="102" t="s">
        <v>124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125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P121+P135+P140</f>
        <v>0</v>
      </c>
      <c r="Q120" s="104"/>
      <c r="R120" s="199">
        <f>R121+R135+R140</f>
        <v>0</v>
      </c>
      <c r="S120" s="104"/>
      <c r="T120" s="200">
        <f>T121+T135+T140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103</v>
      </c>
      <c r="BK120" s="201">
        <f>BK121+BK135+BK140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126</v>
      </c>
      <c r="F121" s="205" t="s">
        <v>127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SUM(P122:P134)</f>
        <v>0</v>
      </c>
      <c r="Q121" s="210"/>
      <c r="R121" s="211">
        <f>SUM(R122:R134)</f>
        <v>0</v>
      </c>
      <c r="S121" s="210"/>
      <c r="T121" s="212">
        <f>SUM(T122:T134)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81</v>
      </c>
      <c r="AT121" s="214" t="s">
        <v>72</v>
      </c>
      <c r="AU121" s="214" t="s">
        <v>73</v>
      </c>
      <c r="AY121" s="213" t="s">
        <v>128</v>
      </c>
      <c r="BK121" s="215">
        <f>SUM(BK122:BK134)</f>
        <v>0</v>
      </c>
    </row>
    <row r="122" s="2" customFormat="1" ht="24.15" customHeight="1">
      <c r="A122" s="38"/>
      <c r="B122" s="39"/>
      <c r="C122" s="216" t="s">
        <v>541</v>
      </c>
      <c r="D122" s="216" t="s">
        <v>129</v>
      </c>
      <c r="E122" s="217" t="s">
        <v>542</v>
      </c>
      <c r="F122" s="218" t="s">
        <v>543</v>
      </c>
      <c r="G122" s="219" t="s">
        <v>140</v>
      </c>
      <c r="H122" s="220">
        <v>216.05000000000001</v>
      </c>
      <c r="I122" s="221"/>
      <c r="J122" s="222">
        <f>ROUND(I122*H122,2)</f>
        <v>0</v>
      </c>
      <c r="K122" s="218" t="s">
        <v>133</v>
      </c>
      <c r="L122" s="44"/>
      <c r="M122" s="223" t="s">
        <v>1</v>
      </c>
      <c r="N122" s="224" t="s">
        <v>38</v>
      </c>
      <c r="O122" s="91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7" t="s">
        <v>134</v>
      </c>
      <c r="AT122" s="227" t="s">
        <v>129</v>
      </c>
      <c r="AU122" s="227" t="s">
        <v>81</v>
      </c>
      <c r="AY122" s="17" t="s">
        <v>128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81</v>
      </c>
      <c r="BK122" s="228">
        <f>ROUND(I122*H122,2)</f>
        <v>0</v>
      </c>
      <c r="BL122" s="17" t="s">
        <v>134</v>
      </c>
      <c r="BM122" s="227" t="s">
        <v>544</v>
      </c>
    </row>
    <row r="123" s="2" customFormat="1">
      <c r="A123" s="38"/>
      <c r="B123" s="39"/>
      <c r="C123" s="40"/>
      <c r="D123" s="229" t="s">
        <v>136</v>
      </c>
      <c r="E123" s="40"/>
      <c r="F123" s="230" t="s">
        <v>545</v>
      </c>
      <c r="G123" s="40"/>
      <c r="H123" s="40"/>
      <c r="I123" s="231"/>
      <c r="J123" s="40"/>
      <c r="K123" s="40"/>
      <c r="L123" s="44"/>
      <c r="M123" s="232"/>
      <c r="N123" s="233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136</v>
      </c>
      <c r="AU123" s="17" t="s">
        <v>81</v>
      </c>
    </row>
    <row r="124" s="2" customFormat="1" ht="16.5" customHeight="1">
      <c r="A124" s="38"/>
      <c r="B124" s="39"/>
      <c r="C124" s="216" t="s">
        <v>546</v>
      </c>
      <c r="D124" s="216" t="s">
        <v>129</v>
      </c>
      <c r="E124" s="217" t="s">
        <v>547</v>
      </c>
      <c r="F124" s="218" t="s">
        <v>548</v>
      </c>
      <c r="G124" s="219" t="s">
        <v>140</v>
      </c>
      <c r="H124" s="220">
        <v>216.05000000000001</v>
      </c>
      <c r="I124" s="221"/>
      <c r="J124" s="222">
        <f>ROUND(I124*H124,2)</f>
        <v>0</v>
      </c>
      <c r="K124" s="218" t="s">
        <v>133</v>
      </c>
      <c r="L124" s="44"/>
      <c r="M124" s="223" t="s">
        <v>1</v>
      </c>
      <c r="N124" s="224" t="s">
        <v>38</v>
      </c>
      <c r="O124" s="91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7" t="s">
        <v>134</v>
      </c>
      <c r="AT124" s="227" t="s">
        <v>129</v>
      </c>
      <c r="AU124" s="227" t="s">
        <v>81</v>
      </c>
      <c r="AY124" s="17" t="s">
        <v>128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81</v>
      </c>
      <c r="BK124" s="228">
        <f>ROUND(I124*H124,2)</f>
        <v>0</v>
      </c>
      <c r="BL124" s="17" t="s">
        <v>134</v>
      </c>
      <c r="BM124" s="227" t="s">
        <v>549</v>
      </c>
    </row>
    <row r="125" s="2" customFormat="1">
      <c r="A125" s="38"/>
      <c r="B125" s="39"/>
      <c r="C125" s="40"/>
      <c r="D125" s="229" t="s">
        <v>136</v>
      </c>
      <c r="E125" s="40"/>
      <c r="F125" s="230" t="s">
        <v>550</v>
      </c>
      <c r="G125" s="40"/>
      <c r="H125" s="40"/>
      <c r="I125" s="231"/>
      <c r="J125" s="40"/>
      <c r="K125" s="40"/>
      <c r="L125" s="44"/>
      <c r="M125" s="232"/>
      <c r="N125" s="23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136</v>
      </c>
      <c r="AU125" s="17" t="s">
        <v>81</v>
      </c>
    </row>
    <row r="126" s="2" customFormat="1" ht="16.5" customHeight="1">
      <c r="A126" s="38"/>
      <c r="B126" s="39"/>
      <c r="C126" s="216" t="s">
        <v>551</v>
      </c>
      <c r="D126" s="216" t="s">
        <v>129</v>
      </c>
      <c r="E126" s="217" t="s">
        <v>171</v>
      </c>
      <c r="F126" s="218" t="s">
        <v>172</v>
      </c>
      <c r="G126" s="219" t="s">
        <v>140</v>
      </c>
      <c r="H126" s="220">
        <v>216.05000000000001</v>
      </c>
      <c r="I126" s="221"/>
      <c r="J126" s="222">
        <f>ROUND(I126*H126,2)</f>
        <v>0</v>
      </c>
      <c r="K126" s="218" t="s">
        <v>1</v>
      </c>
      <c r="L126" s="44"/>
      <c r="M126" s="223" t="s">
        <v>1</v>
      </c>
      <c r="N126" s="224" t="s">
        <v>38</v>
      </c>
      <c r="O126" s="91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7" t="s">
        <v>134</v>
      </c>
      <c r="AT126" s="227" t="s">
        <v>129</v>
      </c>
      <c r="AU126" s="227" t="s">
        <v>81</v>
      </c>
      <c r="AY126" s="17" t="s">
        <v>128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81</v>
      </c>
      <c r="BK126" s="228">
        <f>ROUND(I126*H126,2)</f>
        <v>0</v>
      </c>
      <c r="BL126" s="17" t="s">
        <v>134</v>
      </c>
      <c r="BM126" s="227" t="s">
        <v>552</v>
      </c>
    </row>
    <row r="127" s="2" customFormat="1" ht="16.5" customHeight="1">
      <c r="A127" s="38"/>
      <c r="B127" s="39"/>
      <c r="C127" s="216" t="s">
        <v>553</v>
      </c>
      <c r="D127" s="216" t="s">
        <v>129</v>
      </c>
      <c r="E127" s="217" t="s">
        <v>177</v>
      </c>
      <c r="F127" s="218" t="s">
        <v>178</v>
      </c>
      <c r="G127" s="219" t="s">
        <v>140</v>
      </c>
      <c r="H127" s="220">
        <v>216.05000000000001</v>
      </c>
      <c r="I127" s="221"/>
      <c r="J127" s="222">
        <f>ROUND(I127*H127,2)</f>
        <v>0</v>
      </c>
      <c r="K127" s="218" t="s">
        <v>1</v>
      </c>
      <c r="L127" s="44"/>
      <c r="M127" s="223" t="s">
        <v>1</v>
      </c>
      <c r="N127" s="224" t="s">
        <v>38</v>
      </c>
      <c r="O127" s="91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7" t="s">
        <v>134</v>
      </c>
      <c r="AT127" s="227" t="s">
        <v>129</v>
      </c>
      <c r="AU127" s="227" t="s">
        <v>81</v>
      </c>
      <c r="AY127" s="17" t="s">
        <v>128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81</v>
      </c>
      <c r="BK127" s="228">
        <f>ROUND(I127*H127,2)</f>
        <v>0</v>
      </c>
      <c r="BL127" s="17" t="s">
        <v>134</v>
      </c>
      <c r="BM127" s="227" t="s">
        <v>554</v>
      </c>
    </row>
    <row r="128" s="2" customFormat="1" ht="21.75" customHeight="1">
      <c r="A128" s="38"/>
      <c r="B128" s="39"/>
      <c r="C128" s="216" t="s">
        <v>555</v>
      </c>
      <c r="D128" s="216" t="s">
        <v>129</v>
      </c>
      <c r="E128" s="217" t="s">
        <v>181</v>
      </c>
      <c r="F128" s="218" t="s">
        <v>182</v>
      </c>
      <c r="G128" s="219" t="s">
        <v>140</v>
      </c>
      <c r="H128" s="220">
        <v>2160.5</v>
      </c>
      <c r="I128" s="221"/>
      <c r="J128" s="222">
        <f>ROUND(I128*H128,2)</f>
        <v>0</v>
      </c>
      <c r="K128" s="218" t="s">
        <v>1</v>
      </c>
      <c r="L128" s="44"/>
      <c r="M128" s="223" t="s">
        <v>1</v>
      </c>
      <c r="N128" s="224" t="s">
        <v>38</v>
      </c>
      <c r="O128" s="91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7" t="s">
        <v>134</v>
      </c>
      <c r="AT128" s="227" t="s">
        <v>129</v>
      </c>
      <c r="AU128" s="227" t="s">
        <v>81</v>
      </c>
      <c r="AY128" s="17" t="s">
        <v>128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81</v>
      </c>
      <c r="BK128" s="228">
        <f>ROUND(I128*H128,2)</f>
        <v>0</v>
      </c>
      <c r="BL128" s="17" t="s">
        <v>134</v>
      </c>
      <c r="BM128" s="227" t="s">
        <v>556</v>
      </c>
    </row>
    <row r="129" s="14" customFormat="1">
      <c r="A129" s="14"/>
      <c r="B129" s="245"/>
      <c r="C129" s="246"/>
      <c r="D129" s="236" t="s">
        <v>159</v>
      </c>
      <c r="E129" s="247" t="s">
        <v>1</v>
      </c>
      <c r="F129" s="248" t="s">
        <v>557</v>
      </c>
      <c r="G129" s="246"/>
      <c r="H129" s="249">
        <v>2160.5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159</v>
      </c>
      <c r="AU129" s="255" t="s">
        <v>81</v>
      </c>
      <c r="AV129" s="14" t="s">
        <v>83</v>
      </c>
      <c r="AW129" s="14" t="s">
        <v>30</v>
      </c>
      <c r="AX129" s="14" t="s">
        <v>73</v>
      </c>
      <c r="AY129" s="255" t="s">
        <v>128</v>
      </c>
    </row>
    <row r="130" s="15" customFormat="1">
      <c r="A130" s="15"/>
      <c r="B130" s="256"/>
      <c r="C130" s="257"/>
      <c r="D130" s="236" t="s">
        <v>159</v>
      </c>
      <c r="E130" s="258" t="s">
        <v>1</v>
      </c>
      <c r="F130" s="259" t="s">
        <v>163</v>
      </c>
      <c r="G130" s="257"/>
      <c r="H130" s="260">
        <v>2160.5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159</v>
      </c>
      <c r="AU130" s="266" t="s">
        <v>81</v>
      </c>
      <c r="AV130" s="15" t="s">
        <v>134</v>
      </c>
      <c r="AW130" s="15" t="s">
        <v>30</v>
      </c>
      <c r="AX130" s="15" t="s">
        <v>81</v>
      </c>
      <c r="AY130" s="266" t="s">
        <v>128</v>
      </c>
    </row>
    <row r="131" s="2" customFormat="1" ht="16.5" customHeight="1">
      <c r="A131" s="38"/>
      <c r="B131" s="39"/>
      <c r="C131" s="216" t="s">
        <v>558</v>
      </c>
      <c r="D131" s="216" t="s">
        <v>129</v>
      </c>
      <c r="E131" s="217" t="s">
        <v>559</v>
      </c>
      <c r="F131" s="218" t="s">
        <v>560</v>
      </c>
      <c r="G131" s="219" t="s">
        <v>187</v>
      </c>
      <c r="H131" s="220">
        <v>410.495</v>
      </c>
      <c r="I131" s="221"/>
      <c r="J131" s="222">
        <f>ROUND(I131*H131,2)</f>
        <v>0</v>
      </c>
      <c r="K131" s="218" t="s">
        <v>133</v>
      </c>
      <c r="L131" s="44"/>
      <c r="M131" s="223" t="s">
        <v>1</v>
      </c>
      <c r="N131" s="224" t="s">
        <v>38</v>
      </c>
      <c r="O131" s="91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134</v>
      </c>
      <c r="AT131" s="227" t="s">
        <v>129</v>
      </c>
      <c r="AU131" s="227" t="s">
        <v>81</v>
      </c>
      <c r="AY131" s="17" t="s">
        <v>128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81</v>
      </c>
      <c r="BK131" s="228">
        <f>ROUND(I131*H131,2)</f>
        <v>0</v>
      </c>
      <c r="BL131" s="17" t="s">
        <v>134</v>
      </c>
      <c r="BM131" s="227" t="s">
        <v>561</v>
      </c>
    </row>
    <row r="132" s="2" customFormat="1">
      <c r="A132" s="38"/>
      <c r="B132" s="39"/>
      <c r="C132" s="40"/>
      <c r="D132" s="229" t="s">
        <v>136</v>
      </c>
      <c r="E132" s="40"/>
      <c r="F132" s="230" t="s">
        <v>562</v>
      </c>
      <c r="G132" s="40"/>
      <c r="H132" s="40"/>
      <c r="I132" s="231"/>
      <c r="J132" s="40"/>
      <c r="K132" s="40"/>
      <c r="L132" s="44"/>
      <c r="M132" s="232"/>
      <c r="N132" s="23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136</v>
      </c>
      <c r="AU132" s="17" t="s">
        <v>81</v>
      </c>
    </row>
    <row r="133" s="14" customFormat="1">
      <c r="A133" s="14"/>
      <c r="B133" s="245"/>
      <c r="C133" s="246"/>
      <c r="D133" s="236" t="s">
        <v>159</v>
      </c>
      <c r="E133" s="247" t="s">
        <v>1</v>
      </c>
      <c r="F133" s="248" t="s">
        <v>563</v>
      </c>
      <c r="G133" s="246"/>
      <c r="H133" s="249">
        <v>410.495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159</v>
      </c>
      <c r="AU133" s="255" t="s">
        <v>81</v>
      </c>
      <c r="AV133" s="14" t="s">
        <v>83</v>
      </c>
      <c r="AW133" s="14" t="s">
        <v>30</v>
      </c>
      <c r="AX133" s="14" t="s">
        <v>73</v>
      </c>
      <c r="AY133" s="255" t="s">
        <v>128</v>
      </c>
    </row>
    <row r="134" s="15" customFormat="1">
      <c r="A134" s="15"/>
      <c r="B134" s="256"/>
      <c r="C134" s="257"/>
      <c r="D134" s="236" t="s">
        <v>159</v>
      </c>
      <c r="E134" s="258" t="s">
        <v>1</v>
      </c>
      <c r="F134" s="259" t="s">
        <v>163</v>
      </c>
      <c r="G134" s="257"/>
      <c r="H134" s="260">
        <v>410.495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159</v>
      </c>
      <c r="AU134" s="266" t="s">
        <v>81</v>
      </c>
      <c r="AV134" s="15" t="s">
        <v>134</v>
      </c>
      <c r="AW134" s="15" t="s">
        <v>30</v>
      </c>
      <c r="AX134" s="15" t="s">
        <v>81</v>
      </c>
      <c r="AY134" s="266" t="s">
        <v>128</v>
      </c>
    </row>
    <row r="135" s="12" customFormat="1" ht="25.92" customHeight="1">
      <c r="A135" s="12"/>
      <c r="B135" s="202"/>
      <c r="C135" s="203"/>
      <c r="D135" s="204" t="s">
        <v>72</v>
      </c>
      <c r="E135" s="205" t="s">
        <v>231</v>
      </c>
      <c r="F135" s="205" t="s">
        <v>232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SUM(P136:P139)</f>
        <v>0</v>
      </c>
      <c r="Q135" s="210"/>
      <c r="R135" s="211">
        <f>SUM(R136:R139)</f>
        <v>0</v>
      </c>
      <c r="S135" s="210"/>
      <c r="T135" s="212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73</v>
      </c>
      <c r="AY135" s="213" t="s">
        <v>128</v>
      </c>
      <c r="BK135" s="215">
        <f>SUM(BK136:BK139)</f>
        <v>0</v>
      </c>
    </row>
    <row r="136" s="2" customFormat="1" ht="16.5" customHeight="1">
      <c r="A136" s="38"/>
      <c r="B136" s="39"/>
      <c r="C136" s="216" t="s">
        <v>564</v>
      </c>
      <c r="D136" s="216" t="s">
        <v>129</v>
      </c>
      <c r="E136" s="217" t="s">
        <v>565</v>
      </c>
      <c r="F136" s="218" t="s">
        <v>566</v>
      </c>
      <c r="G136" s="219" t="s">
        <v>132</v>
      </c>
      <c r="H136" s="220">
        <v>432.10000000000002</v>
      </c>
      <c r="I136" s="221"/>
      <c r="J136" s="222">
        <f>ROUND(I136*H136,2)</f>
        <v>0</v>
      </c>
      <c r="K136" s="218" t="s">
        <v>1</v>
      </c>
      <c r="L136" s="44"/>
      <c r="M136" s="223" t="s">
        <v>1</v>
      </c>
      <c r="N136" s="224" t="s">
        <v>38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134</v>
      </c>
      <c r="AT136" s="227" t="s">
        <v>129</v>
      </c>
      <c r="AU136" s="227" t="s">
        <v>81</v>
      </c>
      <c r="AY136" s="17" t="s">
        <v>128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81</v>
      </c>
      <c r="BK136" s="228">
        <f>ROUND(I136*H136,2)</f>
        <v>0</v>
      </c>
      <c r="BL136" s="17" t="s">
        <v>134</v>
      </c>
      <c r="BM136" s="227" t="s">
        <v>567</v>
      </c>
    </row>
    <row r="137" s="2" customFormat="1" ht="21.75" customHeight="1">
      <c r="A137" s="38"/>
      <c r="B137" s="39"/>
      <c r="C137" s="216" t="s">
        <v>568</v>
      </c>
      <c r="D137" s="216" t="s">
        <v>129</v>
      </c>
      <c r="E137" s="217" t="s">
        <v>569</v>
      </c>
      <c r="F137" s="218" t="s">
        <v>570</v>
      </c>
      <c r="G137" s="219" t="s">
        <v>132</v>
      </c>
      <c r="H137" s="220">
        <v>1728.4000000000001</v>
      </c>
      <c r="I137" s="221"/>
      <c r="J137" s="222">
        <f>ROUND(I137*H137,2)</f>
        <v>0</v>
      </c>
      <c r="K137" s="218" t="s">
        <v>133</v>
      </c>
      <c r="L137" s="44"/>
      <c r="M137" s="223" t="s">
        <v>1</v>
      </c>
      <c r="N137" s="224" t="s">
        <v>38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134</v>
      </c>
      <c r="AT137" s="227" t="s">
        <v>129</v>
      </c>
      <c r="AU137" s="227" t="s">
        <v>81</v>
      </c>
      <c r="AY137" s="17" t="s">
        <v>128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81</v>
      </c>
      <c r="BK137" s="228">
        <f>ROUND(I137*H137,2)</f>
        <v>0</v>
      </c>
      <c r="BL137" s="17" t="s">
        <v>134</v>
      </c>
      <c r="BM137" s="227" t="s">
        <v>571</v>
      </c>
    </row>
    <row r="138" s="2" customFormat="1">
      <c r="A138" s="38"/>
      <c r="B138" s="39"/>
      <c r="C138" s="40"/>
      <c r="D138" s="229" t="s">
        <v>136</v>
      </c>
      <c r="E138" s="40"/>
      <c r="F138" s="230" t="s">
        <v>572</v>
      </c>
      <c r="G138" s="40"/>
      <c r="H138" s="40"/>
      <c r="I138" s="231"/>
      <c r="J138" s="40"/>
      <c r="K138" s="40"/>
      <c r="L138" s="44"/>
      <c r="M138" s="232"/>
      <c r="N138" s="23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136</v>
      </c>
      <c r="AU138" s="17" t="s">
        <v>81</v>
      </c>
    </row>
    <row r="139" s="2" customFormat="1" ht="16.5" customHeight="1">
      <c r="A139" s="38"/>
      <c r="B139" s="39"/>
      <c r="C139" s="267" t="s">
        <v>573</v>
      </c>
      <c r="D139" s="267" t="s">
        <v>202</v>
      </c>
      <c r="E139" s="268" t="s">
        <v>574</v>
      </c>
      <c r="F139" s="269" t="s">
        <v>575</v>
      </c>
      <c r="G139" s="270" t="s">
        <v>187</v>
      </c>
      <c r="H139" s="271">
        <v>25.925999999999998</v>
      </c>
      <c r="I139" s="272"/>
      <c r="J139" s="273">
        <f>ROUND(I139*H139,2)</f>
        <v>0</v>
      </c>
      <c r="K139" s="269" t="s">
        <v>1</v>
      </c>
      <c r="L139" s="274"/>
      <c r="M139" s="275" t="s">
        <v>1</v>
      </c>
      <c r="N139" s="276" t="s">
        <v>38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170</v>
      </c>
      <c r="AT139" s="227" t="s">
        <v>202</v>
      </c>
      <c r="AU139" s="227" t="s">
        <v>81</v>
      </c>
      <c r="AY139" s="17" t="s">
        <v>128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81</v>
      </c>
      <c r="BK139" s="228">
        <f>ROUND(I139*H139,2)</f>
        <v>0</v>
      </c>
      <c r="BL139" s="17" t="s">
        <v>134</v>
      </c>
      <c r="BM139" s="227" t="s">
        <v>576</v>
      </c>
    </row>
    <row r="140" s="12" customFormat="1" ht="25.92" customHeight="1">
      <c r="A140" s="12"/>
      <c r="B140" s="202"/>
      <c r="C140" s="203"/>
      <c r="D140" s="204" t="s">
        <v>72</v>
      </c>
      <c r="E140" s="205" t="s">
        <v>577</v>
      </c>
      <c r="F140" s="205" t="s">
        <v>578</v>
      </c>
      <c r="G140" s="203"/>
      <c r="H140" s="203"/>
      <c r="I140" s="206"/>
      <c r="J140" s="207">
        <f>BK140</f>
        <v>0</v>
      </c>
      <c r="K140" s="203"/>
      <c r="L140" s="208"/>
      <c r="M140" s="209"/>
      <c r="N140" s="210"/>
      <c r="O140" s="210"/>
      <c r="P140" s="211">
        <f>P141</f>
        <v>0</v>
      </c>
      <c r="Q140" s="210"/>
      <c r="R140" s="211">
        <f>R141</f>
        <v>0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81</v>
      </c>
      <c r="AT140" s="214" t="s">
        <v>72</v>
      </c>
      <c r="AU140" s="214" t="s">
        <v>73</v>
      </c>
      <c r="AY140" s="213" t="s">
        <v>128</v>
      </c>
      <c r="BK140" s="215">
        <f>BK141</f>
        <v>0</v>
      </c>
    </row>
    <row r="141" s="12" customFormat="1" ht="22.8" customHeight="1">
      <c r="A141" s="12"/>
      <c r="B141" s="202"/>
      <c r="C141" s="203"/>
      <c r="D141" s="204" t="s">
        <v>72</v>
      </c>
      <c r="E141" s="277" t="s">
        <v>81</v>
      </c>
      <c r="F141" s="277" t="s">
        <v>127</v>
      </c>
      <c r="G141" s="203"/>
      <c r="H141" s="203"/>
      <c r="I141" s="206"/>
      <c r="J141" s="278">
        <f>BK141</f>
        <v>0</v>
      </c>
      <c r="K141" s="203"/>
      <c r="L141" s="208"/>
      <c r="M141" s="287"/>
      <c r="N141" s="288"/>
      <c r="O141" s="288"/>
      <c r="P141" s="289">
        <v>0</v>
      </c>
      <c r="Q141" s="288"/>
      <c r="R141" s="289">
        <v>0</v>
      </c>
      <c r="S141" s="288"/>
      <c r="T141" s="290"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81</v>
      </c>
      <c r="AT141" s="214" t="s">
        <v>72</v>
      </c>
      <c r="AU141" s="214" t="s">
        <v>81</v>
      </c>
      <c r="AY141" s="213" t="s">
        <v>128</v>
      </c>
      <c r="BK141" s="215">
        <v>0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PfyTdzIwS9sw783xZlqPWlvZo713893ep3zHSdPaTbh55eGzbe1oHErdEskon5owhoTCTv0fPBAHvoRoVp4u0Q==" hashValue="Q+iMPJlAvfyjsraUZpvAVTzw3/S/yLvomsjvIaGJTrZvEoYetXUtAfDP0BLnEodNQZ1/YOlvqR5WuX5PyQedNw==" algorithmName="SHA-512" password="CC35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3" r:id="rId1" display="https://podminky.urs.cz/item/CS_URS_2023_01/122251103"/>
    <hyperlink ref="F125" r:id="rId2" display="https://podminky.urs.cz/item/CS_URS_2023_01/171251201"/>
    <hyperlink ref="F132" r:id="rId3" display="https://podminky.urs.cz/item/CS_URS_2023_01/171201231"/>
    <hyperlink ref="F138" r:id="rId4" display="https://podminky.urs.cz/item/CS_URS_2023_01/56108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Stezka pro chodce a cyklisty u hotelu Ameryka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21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21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ROUND((SUM(BE117:BE126)),  2)</f>
        <v>0</v>
      </c>
      <c r="G33" s="38"/>
      <c r="H33" s="38"/>
      <c r="I33" s="155">
        <v>0.20999999999999999</v>
      </c>
      <c r="J33" s="154">
        <f>ROUND(((SUM(BE117:BE126))*I33),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ROUND((SUM(BF117:BF126)),  2)</f>
        <v>0</v>
      </c>
      <c r="G34" s="38"/>
      <c r="H34" s="38"/>
      <c r="I34" s="155">
        <v>0.14999999999999999</v>
      </c>
      <c r="J34" s="154">
        <f>ROUND(((SUM(BF117:BF126))*I34),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ROUND((SUM(BG117:BG126)),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ROUND((SUM(BH117:BH126)),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ROUND((SUM(BI117:BI126)),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Stezka pro chodce a cyklisty u hotelu Ameryka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VN_1 - Vedlejší náklady_uznatelné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580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Stezka pro chodce a cyklisty u hotelu Ameryka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VN_1 - Vedlejší náklady_uznatelné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6. 10. 2021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29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32" t="s">
        <v>31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114</v>
      </c>
      <c r="D116" s="194" t="s">
        <v>58</v>
      </c>
      <c r="E116" s="194" t="s">
        <v>54</v>
      </c>
      <c r="F116" s="194" t="s">
        <v>55</v>
      </c>
      <c r="G116" s="194" t="s">
        <v>115</v>
      </c>
      <c r="H116" s="194" t="s">
        <v>116</v>
      </c>
      <c r="I116" s="194" t="s">
        <v>117</v>
      </c>
      <c r="J116" s="194" t="s">
        <v>101</v>
      </c>
      <c r="K116" s="195" t="s">
        <v>118</v>
      </c>
      <c r="L116" s="196"/>
      <c r="M116" s="100" t="s">
        <v>1</v>
      </c>
      <c r="N116" s="101" t="s">
        <v>37</v>
      </c>
      <c r="O116" s="101" t="s">
        <v>119</v>
      </c>
      <c r="P116" s="101" t="s">
        <v>120</v>
      </c>
      <c r="Q116" s="101" t="s">
        <v>121</v>
      </c>
      <c r="R116" s="101" t="s">
        <v>122</v>
      </c>
      <c r="S116" s="101" t="s">
        <v>123</v>
      </c>
      <c r="T116" s="102" t="s">
        <v>124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125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103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72</v>
      </c>
      <c r="E118" s="205" t="s">
        <v>581</v>
      </c>
      <c r="F118" s="205" t="s">
        <v>582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SUM(P119:P126)</f>
        <v>0</v>
      </c>
      <c r="Q118" s="210"/>
      <c r="R118" s="211">
        <f>SUM(R119:R126)</f>
        <v>0</v>
      </c>
      <c r="S118" s="210"/>
      <c r="T118" s="212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81</v>
      </c>
      <c r="AT118" s="214" t="s">
        <v>72</v>
      </c>
      <c r="AU118" s="214" t="s">
        <v>73</v>
      </c>
      <c r="AY118" s="213" t="s">
        <v>128</v>
      </c>
      <c r="BK118" s="215">
        <f>SUM(BK119:BK126)</f>
        <v>0</v>
      </c>
    </row>
    <row r="119" s="2" customFormat="1" ht="24.15" customHeight="1">
      <c r="A119" s="38"/>
      <c r="B119" s="39"/>
      <c r="C119" s="216" t="s">
        <v>81</v>
      </c>
      <c r="D119" s="216" t="s">
        <v>129</v>
      </c>
      <c r="E119" s="217" t="s">
        <v>583</v>
      </c>
      <c r="F119" s="218" t="s">
        <v>584</v>
      </c>
      <c r="G119" s="219" t="s">
        <v>585</v>
      </c>
      <c r="H119" s="220">
        <v>1</v>
      </c>
      <c r="I119" s="221"/>
      <c r="J119" s="222">
        <f>ROUND(I119*H119,2)</f>
        <v>0</v>
      </c>
      <c r="K119" s="218" t="s">
        <v>1</v>
      </c>
      <c r="L119" s="44"/>
      <c r="M119" s="223" t="s">
        <v>1</v>
      </c>
      <c r="N119" s="224" t="s">
        <v>38</v>
      </c>
      <c r="O119" s="91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7" t="s">
        <v>134</v>
      </c>
      <c r="AT119" s="227" t="s">
        <v>129</v>
      </c>
      <c r="AU119" s="227" t="s">
        <v>81</v>
      </c>
      <c r="AY119" s="17" t="s">
        <v>128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81</v>
      </c>
      <c r="BK119" s="228">
        <f>ROUND(I119*H119,2)</f>
        <v>0</v>
      </c>
      <c r="BL119" s="17" t="s">
        <v>134</v>
      </c>
      <c r="BM119" s="227" t="s">
        <v>586</v>
      </c>
    </row>
    <row r="120" s="2" customFormat="1" ht="16.5" customHeight="1">
      <c r="A120" s="38"/>
      <c r="B120" s="39"/>
      <c r="C120" s="216" t="s">
        <v>83</v>
      </c>
      <c r="D120" s="216" t="s">
        <v>129</v>
      </c>
      <c r="E120" s="217" t="s">
        <v>587</v>
      </c>
      <c r="F120" s="218" t="s">
        <v>588</v>
      </c>
      <c r="G120" s="219" t="s">
        <v>589</v>
      </c>
      <c r="H120" s="220">
        <v>1</v>
      </c>
      <c r="I120" s="221"/>
      <c r="J120" s="222">
        <f>ROUND(I120*H120,2)</f>
        <v>0</v>
      </c>
      <c r="K120" s="218" t="s">
        <v>1</v>
      </c>
      <c r="L120" s="44"/>
      <c r="M120" s="223" t="s">
        <v>1</v>
      </c>
      <c r="N120" s="224" t="s">
        <v>38</v>
      </c>
      <c r="O120" s="91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7" t="s">
        <v>134</v>
      </c>
      <c r="AT120" s="227" t="s">
        <v>129</v>
      </c>
      <c r="AU120" s="227" t="s">
        <v>81</v>
      </c>
      <c r="AY120" s="17" t="s">
        <v>128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81</v>
      </c>
      <c r="BK120" s="228">
        <f>ROUND(I120*H120,2)</f>
        <v>0</v>
      </c>
      <c r="BL120" s="17" t="s">
        <v>134</v>
      </c>
      <c r="BM120" s="227" t="s">
        <v>590</v>
      </c>
    </row>
    <row r="121" s="2" customFormat="1" ht="16.5" customHeight="1">
      <c r="A121" s="38"/>
      <c r="B121" s="39"/>
      <c r="C121" s="216" t="s">
        <v>143</v>
      </c>
      <c r="D121" s="216" t="s">
        <v>129</v>
      </c>
      <c r="E121" s="217" t="s">
        <v>591</v>
      </c>
      <c r="F121" s="218" t="s">
        <v>592</v>
      </c>
      <c r="G121" s="219" t="s">
        <v>593</v>
      </c>
      <c r="H121" s="291"/>
      <c r="I121" s="221"/>
      <c r="J121" s="222">
        <f>ROUND(I121*H121,2)</f>
        <v>0</v>
      </c>
      <c r="K121" s="218" t="s">
        <v>1</v>
      </c>
      <c r="L121" s="44"/>
      <c r="M121" s="223" t="s">
        <v>1</v>
      </c>
      <c r="N121" s="224" t="s">
        <v>38</v>
      </c>
      <c r="O121" s="91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7" t="s">
        <v>134</v>
      </c>
      <c r="AT121" s="227" t="s">
        <v>129</v>
      </c>
      <c r="AU121" s="227" t="s">
        <v>81</v>
      </c>
      <c r="AY121" s="17" t="s">
        <v>128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81</v>
      </c>
      <c r="BK121" s="228">
        <f>ROUND(I121*H121,2)</f>
        <v>0</v>
      </c>
      <c r="BL121" s="17" t="s">
        <v>134</v>
      </c>
      <c r="BM121" s="227" t="s">
        <v>594</v>
      </c>
    </row>
    <row r="122" s="2" customFormat="1" ht="16.5" customHeight="1">
      <c r="A122" s="38"/>
      <c r="B122" s="39"/>
      <c r="C122" s="216" t="s">
        <v>134</v>
      </c>
      <c r="D122" s="216" t="s">
        <v>129</v>
      </c>
      <c r="E122" s="217" t="s">
        <v>196</v>
      </c>
      <c r="F122" s="218" t="s">
        <v>595</v>
      </c>
      <c r="G122" s="219" t="s">
        <v>593</v>
      </c>
      <c r="H122" s="291"/>
      <c r="I122" s="221"/>
      <c r="J122" s="222">
        <f>ROUND(I122*H122,2)</f>
        <v>0</v>
      </c>
      <c r="K122" s="218" t="s">
        <v>1</v>
      </c>
      <c r="L122" s="44"/>
      <c r="M122" s="223" t="s">
        <v>1</v>
      </c>
      <c r="N122" s="224" t="s">
        <v>38</v>
      </c>
      <c r="O122" s="91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7" t="s">
        <v>134</v>
      </c>
      <c r="AT122" s="227" t="s">
        <v>129</v>
      </c>
      <c r="AU122" s="227" t="s">
        <v>81</v>
      </c>
      <c r="AY122" s="17" t="s">
        <v>128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81</v>
      </c>
      <c r="BK122" s="228">
        <f>ROUND(I122*H122,2)</f>
        <v>0</v>
      </c>
      <c r="BL122" s="17" t="s">
        <v>134</v>
      </c>
      <c r="BM122" s="227" t="s">
        <v>596</v>
      </c>
    </row>
    <row r="123" s="2" customFormat="1" ht="16.5" customHeight="1">
      <c r="A123" s="38"/>
      <c r="B123" s="39"/>
      <c r="C123" s="216" t="s">
        <v>150</v>
      </c>
      <c r="D123" s="216" t="s">
        <v>129</v>
      </c>
      <c r="E123" s="217" t="s">
        <v>597</v>
      </c>
      <c r="F123" s="218" t="s">
        <v>598</v>
      </c>
      <c r="G123" s="219" t="s">
        <v>599</v>
      </c>
      <c r="H123" s="220">
        <v>1</v>
      </c>
      <c r="I123" s="221"/>
      <c r="J123" s="222">
        <f>ROUND(I123*H123,2)</f>
        <v>0</v>
      </c>
      <c r="K123" s="218" t="s">
        <v>1</v>
      </c>
      <c r="L123" s="44"/>
      <c r="M123" s="223" t="s">
        <v>1</v>
      </c>
      <c r="N123" s="224" t="s">
        <v>38</v>
      </c>
      <c r="O123" s="91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7" t="s">
        <v>134</v>
      </c>
      <c r="AT123" s="227" t="s">
        <v>129</v>
      </c>
      <c r="AU123" s="227" t="s">
        <v>81</v>
      </c>
      <c r="AY123" s="17" t="s">
        <v>128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81</v>
      </c>
      <c r="BK123" s="228">
        <f>ROUND(I123*H123,2)</f>
        <v>0</v>
      </c>
      <c r="BL123" s="17" t="s">
        <v>134</v>
      </c>
      <c r="BM123" s="227" t="s">
        <v>600</v>
      </c>
    </row>
    <row r="124" s="2" customFormat="1" ht="16.5" customHeight="1">
      <c r="A124" s="38"/>
      <c r="B124" s="39"/>
      <c r="C124" s="216" t="s">
        <v>154</v>
      </c>
      <c r="D124" s="216" t="s">
        <v>129</v>
      </c>
      <c r="E124" s="217" t="s">
        <v>601</v>
      </c>
      <c r="F124" s="218" t="s">
        <v>602</v>
      </c>
      <c r="G124" s="219" t="s">
        <v>589</v>
      </c>
      <c r="H124" s="220">
        <v>1</v>
      </c>
      <c r="I124" s="221"/>
      <c r="J124" s="222">
        <f>ROUND(I124*H124,2)</f>
        <v>0</v>
      </c>
      <c r="K124" s="218" t="s">
        <v>1</v>
      </c>
      <c r="L124" s="44"/>
      <c r="M124" s="223" t="s">
        <v>1</v>
      </c>
      <c r="N124" s="224" t="s">
        <v>38</v>
      </c>
      <c r="O124" s="91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7" t="s">
        <v>134</v>
      </c>
      <c r="AT124" s="227" t="s">
        <v>129</v>
      </c>
      <c r="AU124" s="227" t="s">
        <v>81</v>
      </c>
      <c r="AY124" s="17" t="s">
        <v>128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81</v>
      </c>
      <c r="BK124" s="228">
        <f>ROUND(I124*H124,2)</f>
        <v>0</v>
      </c>
      <c r="BL124" s="17" t="s">
        <v>134</v>
      </c>
      <c r="BM124" s="227" t="s">
        <v>603</v>
      </c>
    </row>
    <row r="125" s="2" customFormat="1" ht="16.5" customHeight="1">
      <c r="A125" s="38"/>
      <c r="B125" s="39"/>
      <c r="C125" s="216" t="s">
        <v>164</v>
      </c>
      <c r="D125" s="216" t="s">
        <v>129</v>
      </c>
      <c r="E125" s="217" t="s">
        <v>604</v>
      </c>
      <c r="F125" s="218" t="s">
        <v>605</v>
      </c>
      <c r="G125" s="219" t="s">
        <v>589</v>
      </c>
      <c r="H125" s="220">
        <v>1</v>
      </c>
      <c r="I125" s="221"/>
      <c r="J125" s="222">
        <f>ROUND(I125*H125,2)</f>
        <v>0</v>
      </c>
      <c r="K125" s="218" t="s">
        <v>1</v>
      </c>
      <c r="L125" s="44"/>
      <c r="M125" s="223" t="s">
        <v>1</v>
      </c>
      <c r="N125" s="224" t="s">
        <v>38</v>
      </c>
      <c r="O125" s="91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7" t="s">
        <v>134</v>
      </c>
      <c r="AT125" s="227" t="s">
        <v>129</v>
      </c>
      <c r="AU125" s="227" t="s">
        <v>81</v>
      </c>
      <c r="AY125" s="17" t="s">
        <v>128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81</v>
      </c>
      <c r="BK125" s="228">
        <f>ROUND(I125*H125,2)</f>
        <v>0</v>
      </c>
      <c r="BL125" s="17" t="s">
        <v>134</v>
      </c>
      <c r="BM125" s="227" t="s">
        <v>606</v>
      </c>
    </row>
    <row r="126" s="2" customFormat="1" ht="24.15" customHeight="1">
      <c r="A126" s="38"/>
      <c r="B126" s="39"/>
      <c r="C126" s="216" t="s">
        <v>170</v>
      </c>
      <c r="D126" s="216" t="s">
        <v>129</v>
      </c>
      <c r="E126" s="217" t="s">
        <v>607</v>
      </c>
      <c r="F126" s="218" t="s">
        <v>608</v>
      </c>
      <c r="G126" s="219" t="s">
        <v>585</v>
      </c>
      <c r="H126" s="220">
        <v>1</v>
      </c>
      <c r="I126" s="221"/>
      <c r="J126" s="222">
        <f>ROUND(I126*H126,2)</f>
        <v>0</v>
      </c>
      <c r="K126" s="218" t="s">
        <v>1</v>
      </c>
      <c r="L126" s="44"/>
      <c r="M126" s="283" t="s">
        <v>1</v>
      </c>
      <c r="N126" s="284" t="s">
        <v>38</v>
      </c>
      <c r="O126" s="281"/>
      <c r="P126" s="285">
        <f>O126*H126</f>
        <v>0</v>
      </c>
      <c r="Q126" s="285">
        <v>0</v>
      </c>
      <c r="R126" s="285">
        <f>Q126*H126</f>
        <v>0</v>
      </c>
      <c r="S126" s="285">
        <v>0</v>
      </c>
      <c r="T126" s="28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7" t="s">
        <v>134</v>
      </c>
      <c r="AT126" s="227" t="s">
        <v>129</v>
      </c>
      <c r="AU126" s="227" t="s">
        <v>81</v>
      </c>
      <c r="AY126" s="17" t="s">
        <v>128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81</v>
      </c>
      <c r="BK126" s="228">
        <f>ROUND(I126*H126,2)</f>
        <v>0</v>
      </c>
      <c r="BL126" s="17" t="s">
        <v>134</v>
      </c>
      <c r="BM126" s="227" t="s">
        <v>609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Eo6epQmZa2cUkfAWxYtXek6Ryu6M8OvYZPuPNnrHkjDFVPn8WU7fDu4Vcltn0WyC7XXQbhnhORzboCCtbFrh5Q==" hashValue="9Ym3CiCSLYWp60BpDTOo/0xmhPzUtAmQH99k9p/PVhvS38uev6aDzSJyGGFyxMFB9l7tvSup6pVcTWPlW2xScQ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Stezka pro chodce a cyklisty u hotelu Ameryka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6. 10. 2021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21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21</v>
      </c>
      <c r="F24" s="38"/>
      <c r="G24" s="38"/>
      <c r="H24" s="38"/>
      <c r="I24" s="140" t="s">
        <v>26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ROUND((SUM(BE117:BE121)),  2)</f>
        <v>0</v>
      </c>
      <c r="G33" s="38"/>
      <c r="H33" s="38"/>
      <c r="I33" s="155">
        <v>0.20999999999999999</v>
      </c>
      <c r="J33" s="154">
        <f>ROUND(((SUM(BE117:BE121))*I33),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ROUND((SUM(BF117:BF121)),  2)</f>
        <v>0</v>
      </c>
      <c r="G34" s="38"/>
      <c r="H34" s="38"/>
      <c r="I34" s="155">
        <v>0.14999999999999999</v>
      </c>
      <c r="J34" s="154">
        <f>ROUND(((SUM(BF117:BF121))*I34),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ROUND((SUM(BG117:BG121)),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ROUND((SUM(BH117:BH121)),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ROUND((SUM(BI117:BI121)),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Stezka pro chodce a cyklisty u hotelu Ameryka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VN_2 - Vedlejší náklady_neuznatelné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6. 10. 2021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580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113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Stezka pro chodce a cyklisty u hotelu Ameryka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VN_2 - Vedlejší náklady_neuznatelné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6. 10. 2021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29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32" t="s">
        <v>31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114</v>
      </c>
      <c r="D116" s="194" t="s">
        <v>58</v>
      </c>
      <c r="E116" s="194" t="s">
        <v>54</v>
      </c>
      <c r="F116" s="194" t="s">
        <v>55</v>
      </c>
      <c r="G116" s="194" t="s">
        <v>115</v>
      </c>
      <c r="H116" s="194" t="s">
        <v>116</v>
      </c>
      <c r="I116" s="194" t="s">
        <v>117</v>
      </c>
      <c r="J116" s="194" t="s">
        <v>101</v>
      </c>
      <c r="K116" s="195" t="s">
        <v>118</v>
      </c>
      <c r="L116" s="196"/>
      <c r="M116" s="100" t="s">
        <v>1</v>
      </c>
      <c r="N116" s="101" t="s">
        <v>37</v>
      </c>
      <c r="O116" s="101" t="s">
        <v>119</v>
      </c>
      <c r="P116" s="101" t="s">
        <v>120</v>
      </c>
      <c r="Q116" s="101" t="s">
        <v>121</v>
      </c>
      <c r="R116" s="101" t="s">
        <v>122</v>
      </c>
      <c r="S116" s="101" t="s">
        <v>123</v>
      </c>
      <c r="T116" s="102" t="s">
        <v>124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125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103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72</v>
      </c>
      <c r="E118" s="205" t="s">
        <v>581</v>
      </c>
      <c r="F118" s="205" t="s">
        <v>582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SUM(P119:P121)</f>
        <v>0</v>
      </c>
      <c r="Q118" s="210"/>
      <c r="R118" s="211">
        <f>SUM(R119:R121)</f>
        <v>0</v>
      </c>
      <c r="S118" s="210"/>
      <c r="T118" s="212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81</v>
      </c>
      <c r="AT118" s="214" t="s">
        <v>72</v>
      </c>
      <c r="AU118" s="214" t="s">
        <v>73</v>
      </c>
      <c r="AY118" s="213" t="s">
        <v>128</v>
      </c>
      <c r="BK118" s="215">
        <f>SUM(BK119:BK121)</f>
        <v>0</v>
      </c>
    </row>
    <row r="119" s="2" customFormat="1" ht="16.5" customHeight="1">
      <c r="A119" s="38"/>
      <c r="B119" s="39"/>
      <c r="C119" s="216" t="s">
        <v>81</v>
      </c>
      <c r="D119" s="216" t="s">
        <v>129</v>
      </c>
      <c r="E119" s="217" t="s">
        <v>611</v>
      </c>
      <c r="F119" s="218" t="s">
        <v>612</v>
      </c>
      <c r="G119" s="219" t="s">
        <v>589</v>
      </c>
      <c r="H119" s="220">
        <v>1</v>
      </c>
      <c r="I119" s="221"/>
      <c r="J119" s="222">
        <f>ROUND(I119*H119,2)</f>
        <v>0</v>
      </c>
      <c r="K119" s="218" t="s">
        <v>1</v>
      </c>
      <c r="L119" s="44"/>
      <c r="M119" s="223" t="s">
        <v>1</v>
      </c>
      <c r="N119" s="224" t="s">
        <v>38</v>
      </c>
      <c r="O119" s="91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7" t="s">
        <v>134</v>
      </c>
      <c r="AT119" s="227" t="s">
        <v>129</v>
      </c>
      <c r="AU119" s="227" t="s">
        <v>81</v>
      </c>
      <c r="AY119" s="17" t="s">
        <v>128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81</v>
      </c>
      <c r="BK119" s="228">
        <f>ROUND(I119*H119,2)</f>
        <v>0</v>
      </c>
      <c r="BL119" s="17" t="s">
        <v>134</v>
      </c>
      <c r="BM119" s="227" t="s">
        <v>613</v>
      </c>
    </row>
    <row r="120" s="2" customFormat="1" ht="16.5" customHeight="1">
      <c r="A120" s="38"/>
      <c r="B120" s="39"/>
      <c r="C120" s="216" t="s">
        <v>83</v>
      </c>
      <c r="D120" s="216" t="s">
        <v>129</v>
      </c>
      <c r="E120" s="217" t="s">
        <v>614</v>
      </c>
      <c r="F120" s="218" t="s">
        <v>615</v>
      </c>
      <c r="G120" s="219" t="s">
        <v>589</v>
      </c>
      <c r="H120" s="220">
        <v>1</v>
      </c>
      <c r="I120" s="221"/>
      <c r="J120" s="222">
        <f>ROUND(I120*H120,2)</f>
        <v>0</v>
      </c>
      <c r="K120" s="218" t="s">
        <v>1</v>
      </c>
      <c r="L120" s="44"/>
      <c r="M120" s="223" t="s">
        <v>1</v>
      </c>
      <c r="N120" s="224" t="s">
        <v>38</v>
      </c>
      <c r="O120" s="91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7" t="s">
        <v>134</v>
      </c>
      <c r="AT120" s="227" t="s">
        <v>129</v>
      </c>
      <c r="AU120" s="227" t="s">
        <v>81</v>
      </c>
      <c r="AY120" s="17" t="s">
        <v>128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81</v>
      </c>
      <c r="BK120" s="228">
        <f>ROUND(I120*H120,2)</f>
        <v>0</v>
      </c>
      <c r="BL120" s="17" t="s">
        <v>134</v>
      </c>
      <c r="BM120" s="227" t="s">
        <v>616</v>
      </c>
    </row>
    <row r="121" s="2" customFormat="1" ht="16.5" customHeight="1">
      <c r="A121" s="38"/>
      <c r="B121" s="39"/>
      <c r="C121" s="216" t="s">
        <v>143</v>
      </c>
      <c r="D121" s="216" t="s">
        <v>129</v>
      </c>
      <c r="E121" s="217" t="s">
        <v>617</v>
      </c>
      <c r="F121" s="218" t="s">
        <v>618</v>
      </c>
      <c r="G121" s="219" t="s">
        <v>593</v>
      </c>
      <c r="H121" s="291"/>
      <c r="I121" s="221"/>
      <c r="J121" s="222">
        <f>ROUND(I121*H121,2)</f>
        <v>0</v>
      </c>
      <c r="K121" s="218" t="s">
        <v>1</v>
      </c>
      <c r="L121" s="44"/>
      <c r="M121" s="283" t="s">
        <v>1</v>
      </c>
      <c r="N121" s="284" t="s">
        <v>38</v>
      </c>
      <c r="O121" s="281"/>
      <c r="P121" s="285">
        <f>O121*H121</f>
        <v>0</v>
      </c>
      <c r="Q121" s="285">
        <v>0</v>
      </c>
      <c r="R121" s="285">
        <f>Q121*H121</f>
        <v>0</v>
      </c>
      <c r="S121" s="285">
        <v>0</v>
      </c>
      <c r="T121" s="28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7" t="s">
        <v>134</v>
      </c>
      <c r="AT121" s="227" t="s">
        <v>129</v>
      </c>
      <c r="AU121" s="227" t="s">
        <v>81</v>
      </c>
      <c r="AY121" s="17" t="s">
        <v>128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81</v>
      </c>
      <c r="BK121" s="228">
        <f>ROUND(I121*H121,2)</f>
        <v>0</v>
      </c>
      <c r="BL121" s="17" t="s">
        <v>134</v>
      </c>
      <c r="BM121" s="227" t="s">
        <v>619</v>
      </c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ZLDT9yDN9YFGo7/PQMW0kn86GxBYpYIIaJo13BRDRAL5rmohCgghkaRdeFzPHLv1vNqeFR72R74+cVZ5EQuyZg==" hashValue="LZTZ1iwtiJNLkPvjhK3ZQPHpx1VCU22nwcXofWV9yYSPO1yQyTB+EDOgw+HkQ4whwuIHZBU4wGtHzZ5HZIXpCQ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Daniel Lipowski</dc:creator>
  <cp:lastModifiedBy>Daniel Lipowski</cp:lastModifiedBy>
  <dcterms:created xsi:type="dcterms:W3CDTF">2025-04-25T09:11:28Z</dcterms:created>
  <dcterms:modified xsi:type="dcterms:W3CDTF">2025-04-25T09:11:31Z</dcterms:modified>
</cp:coreProperties>
</file>